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7635" yWindow="65521" windowWidth="7680" windowHeight="8685" tabRatio="849" activeTab="1"/>
  </bookViews>
  <sheets>
    <sheet name="手順" sheetId="1" r:id="rId1"/>
    <sheet name="参加ﾁｰﾑ一覧表" sheetId="2" r:id="rId2"/>
    <sheet name="data" sheetId="3" r:id="rId3"/>
    <sheet name="通過記録入力" sheetId="4" r:id="rId4"/>
    <sheet name="１区" sheetId="5" r:id="rId5"/>
    <sheet name="２区" sheetId="6" r:id="rId6"/>
    <sheet name="３区" sheetId="7" r:id="rId7"/>
    <sheet name="４区" sheetId="8" r:id="rId8"/>
    <sheet name="５区" sheetId="9" r:id="rId9"/>
    <sheet name="６区" sheetId="10" r:id="rId10"/>
    <sheet name="成績一覧表" sheetId="11" r:id="rId11"/>
    <sheet name="成績表(ﾌﾟﾛｸﾞﾗﾑ用)" sheetId="12" r:id="rId12"/>
    <sheet name="通過記録順位" sheetId="13" state="hidden" r:id="rId13"/>
    <sheet name="区間記録処理" sheetId="14" state="hidden" r:id="rId14"/>
  </sheets>
  <definedNames>
    <definedName name="_xlnm.Print_Area" localSheetId="4">'１区'!$B$1:$H$37</definedName>
    <definedName name="_xlnm.Print_Area" localSheetId="5">'２区'!$B$1:$H$37</definedName>
    <definedName name="_xlnm.Print_Area" localSheetId="6">'３区'!$B$1:$H$37</definedName>
    <definedName name="_xlnm.Print_Area" localSheetId="7">'４区'!$B$1:$H$37</definedName>
    <definedName name="_xlnm.Print_Area" localSheetId="8">'５区'!$B$1:$H$37</definedName>
    <definedName name="_xlnm.Print_Area" localSheetId="9">'６区'!$B$1:$H$37</definedName>
    <definedName name="_xlnm.Print_Area" localSheetId="1">'参加ﾁｰﾑ一覧表'!$A$6:$Q$122</definedName>
    <definedName name="_xlnm.Print_Area" localSheetId="10">'成績一覧表'!$B$2:$R$39</definedName>
    <definedName name="_xlnm.Print_Area" localSheetId="11">'成績表(ﾌﾟﾛｸﾞﾗﾑ用)'!$B$2:$S$141</definedName>
    <definedName name="_xlnm.Print_Titles" localSheetId="10">'成績一覧表'!$2:$6</definedName>
    <definedName name="_xlnm.Print_Titles" localSheetId="11">'成績表(ﾌﾟﾛｸﾞﾗﾑ用)'!$2:$6</definedName>
    <definedName name="Z_45D30D77_3A1A_4097_8A22_60D3DC55D583_.wvu.Cols" localSheetId="3" hidden="1">'通過記録入力'!$P:$Y</definedName>
    <definedName name="Z_45D30D77_3A1A_4097_8A22_60D3DC55D583_.wvu.PrintArea" localSheetId="4" hidden="1">'１区'!$B$1:$H$47</definedName>
    <definedName name="Z_45D30D77_3A1A_4097_8A22_60D3DC55D583_.wvu.PrintArea" localSheetId="5" hidden="1">'２区'!$B$1:$H$47</definedName>
    <definedName name="Z_45D30D77_3A1A_4097_8A22_60D3DC55D583_.wvu.PrintArea" localSheetId="6" hidden="1">'３区'!$B$1:$H$47</definedName>
    <definedName name="Z_45D30D77_3A1A_4097_8A22_60D3DC55D583_.wvu.PrintArea" localSheetId="7" hidden="1">'４区'!$B$1:$H$47</definedName>
    <definedName name="Z_45D30D77_3A1A_4097_8A22_60D3DC55D583_.wvu.PrintArea" localSheetId="8" hidden="1">'５区'!$B$1:$H$47</definedName>
    <definedName name="Z_45D30D77_3A1A_4097_8A22_60D3DC55D583_.wvu.PrintArea" localSheetId="9" hidden="1">'６区'!$B$1:$H$47</definedName>
    <definedName name="Z_45D30D77_3A1A_4097_8A22_60D3DC55D583_.wvu.PrintArea" localSheetId="1" hidden="1">'参加ﾁｰﾑ一覧表'!$A$6:$Q$122</definedName>
    <definedName name="Z_45D30D77_3A1A_4097_8A22_60D3DC55D583_.wvu.PrintArea" localSheetId="10" hidden="1">'成績一覧表'!$B$2:$R$39</definedName>
    <definedName name="Z_45D30D77_3A1A_4097_8A22_60D3DC55D583_.wvu.PrintArea" localSheetId="11" hidden="1">'成績表(ﾌﾟﾛｸﾞﾗﾑ用)'!$B$2:$S$141</definedName>
    <definedName name="Z_45D30D77_3A1A_4097_8A22_60D3DC55D583_.wvu.PrintTitles" localSheetId="10" hidden="1">'成績一覧表'!$2:$6</definedName>
    <definedName name="Z_45D30D77_3A1A_4097_8A22_60D3DC55D583_.wvu.PrintTitles" localSheetId="11" hidden="1">'成績表(ﾌﾟﾛｸﾞﾗﾑ用)'!$2:$6</definedName>
    <definedName name="Z_45D30D77_3A1A_4097_8A22_60D3DC55D583_.wvu.Rows" localSheetId="4" hidden="1">'１区'!$51:$97</definedName>
    <definedName name="Z_45D30D77_3A1A_4097_8A22_60D3DC55D583_.wvu.Rows" localSheetId="5" hidden="1">'２区'!$51:$97</definedName>
    <definedName name="Z_45D30D77_3A1A_4097_8A22_60D3DC55D583_.wvu.Rows" localSheetId="6" hidden="1">'３区'!$51:$97</definedName>
    <definedName name="Z_45D30D77_3A1A_4097_8A22_60D3DC55D583_.wvu.Rows" localSheetId="7" hidden="1">'４区'!$51:$97</definedName>
    <definedName name="Z_45D30D77_3A1A_4097_8A22_60D3DC55D583_.wvu.Rows" localSheetId="8" hidden="1">'５区'!$51:$97</definedName>
    <definedName name="Z_45D30D77_3A1A_4097_8A22_60D3DC55D583_.wvu.Rows" localSheetId="9" hidden="1">'６区'!$51:$97</definedName>
  </definedNames>
  <calcPr fullCalcOnLoad="1" fullPrecision="0"/>
</workbook>
</file>

<file path=xl/sharedStrings.xml><?xml version="1.0" encoding="utf-8"?>
<sst xmlns="http://schemas.openxmlformats.org/spreadsheetml/2006/main" count="4522" uniqueCount="1195">
  <si>
    <t>鏡岡B</t>
  </si>
  <si>
    <t>西浅井A</t>
  </si>
  <si>
    <t>彦中央</t>
  </si>
  <si>
    <t>参加チーム一覧表</t>
  </si>
  <si>
    <t>通過記録入力</t>
  </si>
  <si>
    <t>第５ブロック</t>
  </si>
  <si>
    <t>第６ブロック</t>
  </si>
  <si>
    <t>第７ブロック</t>
  </si>
  <si>
    <t>第８ブロック</t>
  </si>
  <si>
    <t>滋賀県中学校</t>
  </si>
  <si>
    <t>２走</t>
  </si>
  <si>
    <t>瀬田北B</t>
  </si>
  <si>
    <t>甲南A</t>
  </si>
  <si>
    <t>甲南B</t>
  </si>
  <si>
    <t>信楽A</t>
  </si>
  <si>
    <t>信楽B</t>
  </si>
  <si>
    <t>安土A</t>
  </si>
  <si>
    <t>安土B</t>
  </si>
  <si>
    <t>朝桜A</t>
  </si>
  <si>
    <t>朝桜B</t>
  </si>
  <si>
    <t>日野A</t>
  </si>
  <si>
    <t>日野B</t>
  </si>
  <si>
    <t>南郷A</t>
  </si>
  <si>
    <t>南郷B</t>
  </si>
  <si>
    <t>五個荘A</t>
  </si>
  <si>
    <t>五個荘B</t>
  </si>
  <si>
    <t>能登川A</t>
  </si>
  <si>
    <t>能登川B</t>
  </si>
  <si>
    <t>愛東A</t>
  </si>
  <si>
    <t>愛東B</t>
  </si>
  <si>
    <t>湖東A</t>
  </si>
  <si>
    <t>湖東B</t>
  </si>
  <si>
    <t>秦荘A</t>
  </si>
  <si>
    <t>秦荘B</t>
  </si>
  <si>
    <t>番号</t>
  </si>
  <si>
    <t>船岡</t>
  </si>
  <si>
    <t>玉園</t>
  </si>
  <si>
    <t>聖徳</t>
  </si>
  <si>
    <t>堅田</t>
  </si>
  <si>
    <t>志賀</t>
  </si>
  <si>
    <t>草津</t>
  </si>
  <si>
    <t>松原</t>
  </si>
  <si>
    <t>瀬田</t>
  </si>
  <si>
    <t>選手７</t>
  </si>
  <si>
    <t>選手名</t>
  </si>
  <si>
    <t>伊香立</t>
  </si>
  <si>
    <t>葛川</t>
  </si>
  <si>
    <t>守山南</t>
  </si>
  <si>
    <t>結果発表（１区）</t>
  </si>
  <si>
    <t>結果発表（2区）</t>
  </si>
  <si>
    <t>チーム６</t>
  </si>
  <si>
    <t>チーム７</t>
  </si>
  <si>
    <t>結果発表（3区）</t>
  </si>
  <si>
    <t>６走</t>
  </si>
  <si>
    <t>補欠１</t>
  </si>
  <si>
    <t>補欠２</t>
  </si>
  <si>
    <t>チーム１８</t>
  </si>
  <si>
    <t>チーム１９</t>
  </si>
  <si>
    <t>チーム２０</t>
  </si>
  <si>
    <t>チーム２１</t>
  </si>
  <si>
    <t>チーム２２</t>
  </si>
  <si>
    <t>チーム２３</t>
  </si>
  <si>
    <t>チーム２４</t>
  </si>
  <si>
    <t>チーム２５</t>
  </si>
  <si>
    <t>チーム２６</t>
  </si>
  <si>
    <t>チーム２７</t>
  </si>
  <si>
    <t>チーム２８</t>
  </si>
  <si>
    <t>チーム２９</t>
  </si>
  <si>
    <t>チーム３０</t>
  </si>
  <si>
    <t>チーム３１</t>
  </si>
  <si>
    <t>中主</t>
  </si>
  <si>
    <r>
      <t>各区間が終了した時点で、必ず</t>
    </r>
    <r>
      <rPr>
        <sz val="12"/>
        <color indexed="10"/>
        <rFont val="Osaka"/>
        <family val="3"/>
      </rPr>
      <t>「○区終了」</t>
    </r>
    <r>
      <rPr>
        <sz val="12"/>
        <rFont val="Osaka"/>
        <family val="3"/>
      </rPr>
      <t>ボタンを押し、各区間の結果を確定して下さい。その後は、</t>
    </r>
    <r>
      <rPr>
        <sz val="12"/>
        <color indexed="10"/>
        <rFont val="Osaka"/>
        <family val="3"/>
      </rPr>
      <t>「チーム順」「通過順位／決勝順位」「区間順位」</t>
    </r>
    <r>
      <rPr>
        <sz val="12"/>
        <rFont val="Osaka"/>
        <family val="3"/>
      </rPr>
      <t>ボタンを押して、それぞれの順番に表示することが可能です。</t>
    </r>
  </si>
  <si>
    <t>チーム４４</t>
  </si>
  <si>
    <t>チーム４５</t>
  </si>
  <si>
    <t>71B</t>
  </si>
  <si>
    <t>72B</t>
  </si>
  <si>
    <t>73B</t>
  </si>
  <si>
    <t>74B</t>
  </si>
  <si>
    <t>75B</t>
  </si>
  <si>
    <t>76B</t>
  </si>
  <si>
    <t>77B</t>
  </si>
  <si>
    <t>78B</t>
  </si>
  <si>
    <t>79B</t>
  </si>
  <si>
    <t>80B</t>
  </si>
  <si>
    <t>81B</t>
  </si>
  <si>
    <t>57B</t>
  </si>
  <si>
    <t>中主B</t>
  </si>
  <si>
    <t>甲西A</t>
  </si>
  <si>
    <t>甲西B</t>
  </si>
  <si>
    <t>水口A</t>
  </si>
  <si>
    <t>チーム５</t>
  </si>
  <si>
    <t>42A</t>
  </si>
  <si>
    <t>43A</t>
  </si>
  <si>
    <t>44A</t>
  </si>
  <si>
    <t>45A</t>
  </si>
  <si>
    <t>46A</t>
  </si>
  <si>
    <t>37A</t>
  </si>
  <si>
    <t>38A</t>
  </si>
  <si>
    <t>39A</t>
  </si>
  <si>
    <t>40A</t>
  </si>
  <si>
    <t>41A</t>
  </si>
  <si>
    <t>玉川A</t>
  </si>
  <si>
    <t>玉川B</t>
  </si>
  <si>
    <t>仰木A</t>
  </si>
  <si>
    <t>仰木B</t>
  </si>
  <si>
    <t>皇子山</t>
  </si>
  <si>
    <t>打出</t>
  </si>
  <si>
    <t>粟津</t>
  </si>
  <si>
    <t>石山</t>
  </si>
  <si>
    <t>附属</t>
  </si>
  <si>
    <t>彦根東</t>
  </si>
  <si>
    <t>彦根西</t>
  </si>
  <si>
    <t>４走</t>
  </si>
  <si>
    <t>５走</t>
  </si>
  <si>
    <t>稲枝B</t>
  </si>
  <si>
    <t>豊日A</t>
  </si>
  <si>
    <t>豊日B</t>
  </si>
  <si>
    <t>甲良A</t>
  </si>
  <si>
    <t>甲良B</t>
  </si>
  <si>
    <t>多賀A</t>
  </si>
  <si>
    <t>多賀B</t>
  </si>
  <si>
    <t>彦根A</t>
  </si>
  <si>
    <t>彦根B</t>
  </si>
  <si>
    <t>チーム３５</t>
  </si>
  <si>
    <t>チーム３６</t>
  </si>
  <si>
    <t>チーム３７</t>
  </si>
  <si>
    <t>彦根西A</t>
  </si>
  <si>
    <t>彦根西B</t>
  </si>
  <si>
    <t>彦根南A</t>
  </si>
  <si>
    <t>彦根南B</t>
  </si>
  <si>
    <t>鳥居本A</t>
  </si>
  <si>
    <t>鳥居本B</t>
  </si>
  <si>
    <t>長浜西A</t>
  </si>
  <si>
    <t>長浜西B</t>
  </si>
  <si>
    <t xml:space="preserve">          </t>
  </si>
  <si>
    <t>チーム２</t>
  </si>
  <si>
    <t>区間</t>
  </si>
  <si>
    <t>チーム３</t>
  </si>
  <si>
    <t>チーム３２</t>
  </si>
  <si>
    <t>通過記録</t>
  </si>
  <si>
    <t>94A</t>
  </si>
  <si>
    <t>95A</t>
  </si>
  <si>
    <t>96A</t>
  </si>
  <si>
    <t>97A</t>
  </si>
  <si>
    <t>98A</t>
  </si>
  <si>
    <t>99A</t>
  </si>
  <si>
    <t>100A</t>
  </si>
  <si>
    <t>101A</t>
  </si>
  <si>
    <t>102A</t>
  </si>
  <si>
    <t>103A</t>
  </si>
  <si>
    <t>104A</t>
  </si>
  <si>
    <t>105A</t>
  </si>
  <si>
    <t>4B</t>
  </si>
  <si>
    <t>5B</t>
  </si>
  <si>
    <t>6B</t>
  </si>
  <si>
    <t>7B</t>
  </si>
  <si>
    <t>8B</t>
  </si>
  <si>
    <t>9B</t>
  </si>
  <si>
    <t>10B</t>
  </si>
  <si>
    <t>11B</t>
  </si>
  <si>
    <t>順位</t>
  </si>
  <si>
    <t>通過順位</t>
  </si>
  <si>
    <t>チーム</t>
  </si>
  <si>
    <t>選手名（学年）</t>
  </si>
  <si>
    <t>No.</t>
  </si>
  <si>
    <t>学校名</t>
  </si>
  <si>
    <t>１走</t>
  </si>
  <si>
    <t>２走</t>
  </si>
  <si>
    <t>３走</t>
  </si>
  <si>
    <t>表示切替ボタン</t>
  </si>
  <si>
    <t>長浜南A</t>
  </si>
  <si>
    <r>
      <t>通過順位はその数字を入力して下さい。通過記録の入力は、半角数字で</t>
    </r>
    <r>
      <rPr>
        <sz val="12"/>
        <color indexed="10"/>
        <rFont val="Osaka"/>
        <family val="3"/>
      </rPr>
      <t>0:00:00</t>
    </r>
    <r>
      <rPr>
        <sz val="12"/>
        <rFont val="Osaka"/>
        <family val="3"/>
      </rPr>
      <t>（時：分：秒）形式で打って下さい。それぞれの区間走者全員の通過記録を入力し終わったところで</t>
    </r>
    <r>
      <rPr>
        <sz val="12"/>
        <color indexed="10"/>
        <rFont val="Osaka"/>
        <family val="3"/>
      </rPr>
      <t>「１区」「２区」「３区」「４区」「５区」</t>
    </r>
    <r>
      <rPr>
        <sz val="12"/>
        <rFont val="Osaka"/>
        <family val="3"/>
      </rPr>
      <t>ボタンを押すと、次の区間の入力セル範囲を最新の順位通りに並べることができ、通過順位の入力がしやすくなります。</t>
    </r>
    <r>
      <rPr>
        <sz val="12"/>
        <color indexed="10"/>
        <rFont val="Osaka"/>
        <family val="3"/>
      </rPr>
      <t>「６区」</t>
    </r>
    <r>
      <rPr>
        <sz val="12"/>
        <rFont val="Osaka"/>
        <family val="3"/>
      </rPr>
      <t>ボタンを押すと決勝順になります。また</t>
    </r>
    <r>
      <rPr>
        <sz val="12"/>
        <color indexed="10"/>
        <rFont val="Osaka"/>
        <family val="3"/>
      </rPr>
      <t>「番号」</t>
    </r>
    <r>
      <rPr>
        <sz val="12"/>
        <rFont val="Osaka"/>
        <family val="3"/>
      </rPr>
      <t>ボタンを押すことで、チーム番号順に並べ直すことができます。</t>
    </r>
  </si>
  <si>
    <t>彦中央A</t>
  </si>
  <si>
    <t>彦中央B</t>
  </si>
  <si>
    <t>彦中央C</t>
  </si>
  <si>
    <t>彦中央D</t>
  </si>
  <si>
    <t>愛東</t>
  </si>
  <si>
    <t>湖東</t>
  </si>
  <si>
    <t>秦荘</t>
  </si>
  <si>
    <t>愛知</t>
  </si>
  <si>
    <t>稲枝</t>
  </si>
  <si>
    <t>豊日</t>
  </si>
  <si>
    <t>甲良</t>
  </si>
  <si>
    <t>多賀</t>
  </si>
  <si>
    <t>彦根</t>
  </si>
  <si>
    <t>柏原</t>
  </si>
  <si>
    <t>大東</t>
  </si>
  <si>
    <t>第３Bブロック</t>
  </si>
  <si>
    <t>第４ブロック</t>
  </si>
  <si>
    <t>補欠３</t>
  </si>
  <si>
    <t>補欠３</t>
  </si>
  <si>
    <t>甲西北A</t>
  </si>
  <si>
    <t>甲西北B</t>
  </si>
  <si>
    <t>竜王A</t>
  </si>
  <si>
    <t>竜王B</t>
  </si>
  <si>
    <t>政所A</t>
  </si>
  <si>
    <t>政所B</t>
  </si>
  <si>
    <t>青野A</t>
  </si>
  <si>
    <t>青野B</t>
  </si>
  <si>
    <t>区間</t>
  </si>
  <si>
    <t>2A</t>
  </si>
  <si>
    <t>2B</t>
  </si>
  <si>
    <t>3A</t>
  </si>
  <si>
    <t>3B</t>
  </si>
  <si>
    <t>4A</t>
  </si>
  <si>
    <t>5A</t>
  </si>
  <si>
    <t>6A</t>
  </si>
  <si>
    <t>7A</t>
  </si>
  <si>
    <t>8A</t>
  </si>
  <si>
    <t>9A</t>
  </si>
  <si>
    <t>10A</t>
  </si>
  <si>
    <t>説　　明</t>
  </si>
  <si>
    <t>滋賀県中体連駅伝競走大会および各ブロック大会の記録プログラムの使い方</t>
  </si>
  <si>
    <t>通し番号</t>
  </si>
  <si>
    <t>八幡西</t>
  </si>
  <si>
    <t>記録</t>
  </si>
  <si>
    <t>１区</t>
  </si>
  <si>
    <t>２区</t>
  </si>
  <si>
    <t>５区</t>
  </si>
  <si>
    <t>３区</t>
  </si>
  <si>
    <t>４区</t>
  </si>
  <si>
    <t>６区</t>
  </si>
  <si>
    <t>１区</t>
  </si>
  <si>
    <t>２区</t>
  </si>
  <si>
    <t>長浜東B</t>
  </si>
  <si>
    <t>長浜南B</t>
  </si>
  <si>
    <t>八幡A</t>
  </si>
  <si>
    <t>八幡B</t>
  </si>
  <si>
    <t>八幡東A</t>
  </si>
  <si>
    <t>八幡東B</t>
  </si>
  <si>
    <t>八幡西A</t>
  </si>
  <si>
    <t>八幡西B</t>
  </si>
  <si>
    <t>船岡A</t>
  </si>
  <si>
    <t>船岡B</t>
  </si>
  <si>
    <t>玉園A</t>
  </si>
  <si>
    <t>玉園B</t>
  </si>
  <si>
    <t>唐崎B</t>
  </si>
  <si>
    <t>守山北A</t>
  </si>
  <si>
    <t>守山北B</t>
  </si>
  <si>
    <t>老上A</t>
  </si>
  <si>
    <t>老上B</t>
  </si>
  <si>
    <t>新堂A</t>
  </si>
  <si>
    <t>45B</t>
  </si>
  <si>
    <t>46B</t>
  </si>
  <si>
    <t>甲西</t>
  </si>
  <si>
    <t>明富A</t>
  </si>
  <si>
    <t>明富B</t>
  </si>
  <si>
    <t>葉山</t>
  </si>
  <si>
    <t>真野</t>
  </si>
  <si>
    <t>光泉</t>
  </si>
  <si>
    <t>明富</t>
  </si>
  <si>
    <t>玉川</t>
  </si>
  <si>
    <t>仰木</t>
  </si>
  <si>
    <t>青山</t>
  </si>
  <si>
    <t>皇子山A</t>
  </si>
  <si>
    <t>皇子山B</t>
  </si>
  <si>
    <t>打出A</t>
  </si>
  <si>
    <t>結果発表（5区）</t>
  </si>
  <si>
    <t>結果発表（6区、最終）</t>
  </si>
  <si>
    <t>選手４</t>
  </si>
  <si>
    <t>選手５</t>
  </si>
  <si>
    <t>選手６</t>
  </si>
  <si>
    <t>チーム４２</t>
  </si>
  <si>
    <t>チーム４３</t>
  </si>
  <si>
    <t>守山A</t>
  </si>
  <si>
    <t>守山B</t>
  </si>
  <si>
    <t>聾話A</t>
  </si>
  <si>
    <t>聾話B</t>
  </si>
  <si>
    <t>石部A</t>
  </si>
  <si>
    <t>石部B</t>
  </si>
  <si>
    <t>野洲A</t>
  </si>
  <si>
    <t>浅井東B</t>
  </si>
  <si>
    <t>浅井A</t>
  </si>
  <si>
    <t>浅井B</t>
  </si>
  <si>
    <t>湖北A</t>
  </si>
  <si>
    <t>湖北B</t>
  </si>
  <si>
    <t>虎姫A</t>
  </si>
  <si>
    <t>虎姫B</t>
  </si>
  <si>
    <t>びわA</t>
  </si>
  <si>
    <t>びわB</t>
  </si>
  <si>
    <t>高月A</t>
  </si>
  <si>
    <t>高月B</t>
  </si>
  <si>
    <t>鏡岡A</t>
  </si>
  <si>
    <r>
      <t>5区や6区の通過時間で１時間を超えるものの表示形式を</t>
    </r>
    <r>
      <rPr>
        <sz val="12"/>
        <color indexed="10"/>
        <rFont val="Osaka"/>
        <family val="3"/>
      </rPr>
      <t>0°00′00″</t>
    </r>
    <r>
      <rPr>
        <sz val="12"/>
        <rFont val="Osaka"/>
        <family val="3"/>
      </rPr>
      <t>にしたり、１時間未満のものを</t>
    </r>
    <r>
      <rPr>
        <sz val="12"/>
        <color indexed="10"/>
        <rFont val="Osaka"/>
        <family val="3"/>
      </rPr>
      <t>00′00″</t>
    </r>
    <r>
      <rPr>
        <sz val="12"/>
        <rFont val="Osaka"/>
        <family val="3"/>
      </rPr>
      <t>にしたい場合、表示を変えたいセルを個別に選択し、シート上にある</t>
    </r>
    <r>
      <rPr>
        <sz val="12"/>
        <color indexed="10"/>
        <rFont val="Osaka"/>
        <family val="3"/>
      </rPr>
      <t>「時分秒表示」「分秒表示」</t>
    </r>
    <r>
      <rPr>
        <sz val="12"/>
        <rFont val="Osaka"/>
        <family val="3"/>
      </rPr>
      <t>ボタンで切り替えて下さい。</t>
    </r>
  </si>
  <si>
    <r>
      <t>選手登録用紙を受け取り、順次チーム番号、選手名、走順を入力して下さい。チーム名は自動で入力されます。補欠の走順は空欄にして下さい。全選手を入力し終わったところで、</t>
    </r>
    <r>
      <rPr>
        <sz val="12"/>
        <color indexed="10"/>
        <rFont val="Osaka"/>
        <family val="3"/>
      </rPr>
      <t>「全チーム入力完了」「走順入れ替え」</t>
    </r>
    <r>
      <rPr>
        <sz val="12"/>
        <rFont val="Osaka"/>
        <family val="3"/>
      </rPr>
      <t>ボタンを順次押して下さい。</t>
    </r>
  </si>
  <si>
    <r>
      <t>選手変更がある場合は、走順の数字を打ち直して下さい。入力後は必ず</t>
    </r>
    <r>
      <rPr>
        <sz val="12"/>
        <color indexed="10"/>
        <rFont val="Osaka"/>
        <family val="3"/>
      </rPr>
      <t>「走順入れ換え」</t>
    </r>
    <r>
      <rPr>
        <sz val="12"/>
        <rFont val="Osaka"/>
        <family val="3"/>
      </rPr>
      <t>ボタンを押して下さい。</t>
    </r>
  </si>
  <si>
    <t>42B</t>
  </si>
  <si>
    <t>43B</t>
  </si>
  <si>
    <t>44B</t>
  </si>
  <si>
    <t>湖西A</t>
  </si>
  <si>
    <t>湖西B</t>
  </si>
  <si>
    <t>比叡山A</t>
  </si>
  <si>
    <t>比叡山B</t>
  </si>
  <si>
    <t>伊香立A</t>
  </si>
  <si>
    <t>伊香立B</t>
  </si>
  <si>
    <t>葛川A</t>
  </si>
  <si>
    <t>葛川B</t>
  </si>
  <si>
    <t>守山南A</t>
  </si>
  <si>
    <t>守山南B</t>
  </si>
  <si>
    <t>盲学校A</t>
  </si>
  <si>
    <t>盲学校B</t>
  </si>
  <si>
    <t>野洲北A</t>
  </si>
  <si>
    <t>マキノD</t>
  </si>
  <si>
    <t>今津C</t>
  </si>
  <si>
    <t>86C</t>
  </si>
  <si>
    <t>今津D</t>
  </si>
  <si>
    <t>86D</t>
  </si>
  <si>
    <t>朽木C</t>
  </si>
  <si>
    <t>朽木D</t>
  </si>
  <si>
    <t>75A</t>
  </si>
  <si>
    <t>76A</t>
  </si>
  <si>
    <t>77A</t>
  </si>
  <si>
    <t>78A</t>
  </si>
  <si>
    <t>79A</t>
  </si>
  <si>
    <t>80A</t>
  </si>
  <si>
    <t>81A</t>
  </si>
  <si>
    <t>82A</t>
  </si>
  <si>
    <t>信楽</t>
  </si>
  <si>
    <t>安土</t>
  </si>
  <si>
    <t>朝桜</t>
  </si>
  <si>
    <t>日野</t>
  </si>
  <si>
    <t>米原C</t>
  </si>
  <si>
    <t>73D</t>
  </si>
  <si>
    <t>1C</t>
  </si>
  <si>
    <t>1D</t>
  </si>
  <si>
    <t>2C</t>
  </si>
  <si>
    <t>2D</t>
  </si>
  <si>
    <t>3C</t>
  </si>
  <si>
    <t>3D</t>
  </si>
  <si>
    <t>4C</t>
  </si>
  <si>
    <t>57D</t>
  </si>
  <si>
    <t>政所C</t>
  </si>
  <si>
    <t>58C</t>
  </si>
  <si>
    <t>政所D</t>
  </si>
  <si>
    <t>双葉</t>
  </si>
  <si>
    <t>浅井東</t>
  </si>
  <si>
    <t>浅井</t>
  </si>
  <si>
    <t>湖北</t>
  </si>
  <si>
    <t>虎姫</t>
  </si>
  <si>
    <t>びわ</t>
  </si>
  <si>
    <t>高月</t>
  </si>
  <si>
    <t>鏡岡</t>
  </si>
  <si>
    <t>西浅井</t>
  </si>
  <si>
    <t>杉野</t>
  </si>
  <si>
    <t>高穂</t>
  </si>
  <si>
    <t>木之本</t>
  </si>
  <si>
    <t>マキノ</t>
  </si>
  <si>
    <t>今津</t>
  </si>
  <si>
    <t>朽木</t>
  </si>
  <si>
    <t>安曇川</t>
  </si>
  <si>
    <t>高島</t>
  </si>
  <si>
    <t>湖西</t>
  </si>
  <si>
    <t>比叡山</t>
  </si>
  <si>
    <t>１区、２区　　　３区、４区　　　５区、６区</t>
  </si>
  <si>
    <t>５区、６区　　　　　　　　　　　　　　　　　　成績一覧表</t>
  </si>
  <si>
    <t>シート上でグレー表示されているセルには入力できないようにしていますが、万が一変更してしまった場合、また、行や列を増やしたり減らしたりした場合も、マクロプログラムが正常に働かないことがあります。必ず、バックアップをとってからお使い下さい。</t>
  </si>
  <si>
    <t>注意!</t>
  </si>
  <si>
    <t>３走</t>
  </si>
  <si>
    <t>　　　開催場所</t>
  </si>
  <si>
    <t>栗東B</t>
  </si>
  <si>
    <t>選手８</t>
  </si>
  <si>
    <t>選手９</t>
  </si>
  <si>
    <t>第１ブロック</t>
  </si>
  <si>
    <t>第２ブロック</t>
  </si>
  <si>
    <t>第３Aブロック</t>
  </si>
  <si>
    <t>野洲北B</t>
  </si>
  <si>
    <t>唐崎A</t>
  </si>
  <si>
    <t>チーム３８</t>
  </si>
  <si>
    <t>チーム３９</t>
  </si>
  <si>
    <t>区間記録</t>
  </si>
  <si>
    <t>北大路</t>
  </si>
  <si>
    <t>瀬田北</t>
  </si>
  <si>
    <t>65B</t>
  </si>
  <si>
    <t>66B</t>
  </si>
  <si>
    <t>67B</t>
  </si>
  <si>
    <t>68B</t>
  </si>
  <si>
    <t>58D</t>
  </si>
  <si>
    <t>青野C</t>
  </si>
  <si>
    <t>青野D</t>
  </si>
  <si>
    <t>59C</t>
  </si>
  <si>
    <t>59D</t>
  </si>
  <si>
    <t>五個荘C</t>
  </si>
  <si>
    <t>五個荘D</t>
  </si>
  <si>
    <t>60C</t>
  </si>
  <si>
    <t>60D</t>
  </si>
  <si>
    <t>能登川C</t>
  </si>
  <si>
    <t>能登川D</t>
  </si>
  <si>
    <t>61C</t>
  </si>
  <si>
    <t>粟津C</t>
  </si>
  <si>
    <t>61D</t>
  </si>
  <si>
    <t>粟津D</t>
  </si>
  <si>
    <t>愛東C</t>
  </si>
  <si>
    <t>62C</t>
  </si>
  <si>
    <t>愛東D</t>
  </si>
  <si>
    <t>62D</t>
  </si>
  <si>
    <t>湖東C</t>
  </si>
  <si>
    <t>湖東D</t>
  </si>
  <si>
    <t>63C</t>
  </si>
  <si>
    <t>63D</t>
  </si>
  <si>
    <t>チーム１１</t>
  </si>
  <si>
    <t>チーム１２</t>
  </si>
  <si>
    <t>チーム１３</t>
  </si>
  <si>
    <t>チーム１４</t>
  </si>
  <si>
    <t>チーム１５</t>
  </si>
  <si>
    <t>大東D</t>
  </si>
  <si>
    <t>71C</t>
  </si>
  <si>
    <t>71D</t>
  </si>
  <si>
    <t>伊吹山C</t>
  </si>
  <si>
    <t>伊吹山D</t>
  </si>
  <si>
    <t>72C</t>
  </si>
  <si>
    <t>25A</t>
  </si>
  <si>
    <t>チーム４０</t>
  </si>
  <si>
    <t>チーム４１</t>
  </si>
  <si>
    <t>順位</t>
  </si>
  <si>
    <t>区間記録</t>
  </si>
  <si>
    <t>通過</t>
  </si>
  <si>
    <t>区間</t>
  </si>
  <si>
    <t>チーム４</t>
  </si>
  <si>
    <t>チーム１７</t>
  </si>
  <si>
    <t>参加チーム一覧表</t>
  </si>
  <si>
    <t>第</t>
  </si>
  <si>
    <t>通過記録記入</t>
  </si>
  <si>
    <t>番号</t>
  </si>
  <si>
    <t>区間記録処理</t>
  </si>
  <si>
    <t>チーム名</t>
  </si>
  <si>
    <t>ナンバー</t>
  </si>
  <si>
    <t>３区</t>
  </si>
  <si>
    <t>４区</t>
  </si>
  <si>
    <t>５区</t>
  </si>
  <si>
    <t>６区</t>
  </si>
  <si>
    <t>１区</t>
  </si>
  <si>
    <t>２区</t>
  </si>
  <si>
    <t>３区</t>
  </si>
  <si>
    <t>４区</t>
  </si>
  <si>
    <t>５区</t>
  </si>
  <si>
    <t>６区</t>
  </si>
  <si>
    <t>記録</t>
  </si>
  <si>
    <t>１走</t>
  </si>
  <si>
    <t>西浅井B</t>
  </si>
  <si>
    <t>杉野A</t>
  </si>
  <si>
    <t>杉野B</t>
  </si>
  <si>
    <t>高穂A</t>
  </si>
  <si>
    <t>高穂B</t>
  </si>
  <si>
    <t>木之本A</t>
  </si>
  <si>
    <t>木之本B</t>
  </si>
  <si>
    <t>マキノA</t>
  </si>
  <si>
    <t>マキノB</t>
  </si>
  <si>
    <t>今津A</t>
  </si>
  <si>
    <t>今津B</t>
  </si>
  <si>
    <t>朽木A</t>
  </si>
  <si>
    <t>朽木B</t>
  </si>
  <si>
    <t>安曇川A</t>
  </si>
  <si>
    <t>安曇川B</t>
  </si>
  <si>
    <t>高島A</t>
  </si>
  <si>
    <t>高島B</t>
  </si>
  <si>
    <t>25B</t>
  </si>
  <si>
    <t>26B</t>
  </si>
  <si>
    <t>27B</t>
  </si>
  <si>
    <t>28B</t>
  </si>
  <si>
    <t>29B</t>
  </si>
  <si>
    <t>30B</t>
  </si>
  <si>
    <t>31B</t>
  </si>
  <si>
    <t>32B</t>
  </si>
  <si>
    <t>33B</t>
  </si>
  <si>
    <t>34B</t>
  </si>
  <si>
    <t>35B</t>
  </si>
  <si>
    <t>36B</t>
  </si>
  <si>
    <t>37B</t>
  </si>
  <si>
    <t>38B</t>
  </si>
  <si>
    <t>39B</t>
  </si>
  <si>
    <t>40B</t>
  </si>
  <si>
    <t>41B</t>
  </si>
  <si>
    <t>83C</t>
  </si>
  <si>
    <t>83D</t>
  </si>
  <si>
    <t>高穂C</t>
  </si>
  <si>
    <t>高穂D</t>
  </si>
  <si>
    <t>84C</t>
  </si>
  <si>
    <t>84D</t>
  </si>
  <si>
    <t>木之本C</t>
  </si>
  <si>
    <t>木之本D</t>
  </si>
  <si>
    <t>85C</t>
  </si>
  <si>
    <t>マキノC</t>
  </si>
  <si>
    <t>85D</t>
  </si>
  <si>
    <t>47A</t>
  </si>
  <si>
    <t>48A</t>
  </si>
  <si>
    <t>49A</t>
  </si>
  <si>
    <t>50A</t>
  </si>
  <si>
    <t>51A</t>
  </si>
  <si>
    <t>52A</t>
  </si>
  <si>
    <t>53A</t>
  </si>
  <si>
    <t>54A</t>
  </si>
  <si>
    <t>55A</t>
  </si>
  <si>
    <t>56A</t>
  </si>
  <si>
    <t>57A</t>
  </si>
  <si>
    <t>58A</t>
  </si>
  <si>
    <t>59A</t>
  </si>
  <si>
    <t>60A</t>
  </si>
  <si>
    <t>65D</t>
  </si>
  <si>
    <t>稲枝D</t>
  </si>
  <si>
    <t>4D</t>
  </si>
  <si>
    <t>5C</t>
  </si>
  <si>
    <t>5D</t>
  </si>
  <si>
    <t>6C</t>
  </si>
  <si>
    <t>6D</t>
  </si>
  <si>
    <t>7C</t>
  </si>
  <si>
    <t>7D</t>
  </si>
  <si>
    <t>8C</t>
  </si>
  <si>
    <t>8D</t>
  </si>
  <si>
    <t>9C</t>
  </si>
  <si>
    <t>87C</t>
  </si>
  <si>
    <t>87D</t>
  </si>
  <si>
    <t>彦根東C</t>
  </si>
  <si>
    <t>彦根東D</t>
  </si>
  <si>
    <t>88C</t>
  </si>
  <si>
    <t>竜王D</t>
  </si>
  <si>
    <t>水口B</t>
  </si>
  <si>
    <t>城山A</t>
  </si>
  <si>
    <t>チーム１</t>
  </si>
  <si>
    <t>新堂B</t>
  </si>
  <si>
    <t>栗東西A</t>
  </si>
  <si>
    <t>栗東西B</t>
  </si>
  <si>
    <t>北大路A</t>
  </si>
  <si>
    <t>北大路B</t>
  </si>
  <si>
    <t>瀬田北A</t>
  </si>
  <si>
    <t>日枝</t>
  </si>
  <si>
    <t>12B</t>
  </si>
  <si>
    <t>13B</t>
  </si>
  <si>
    <t>14B</t>
  </si>
  <si>
    <t>15B</t>
  </si>
  <si>
    <t>16B</t>
  </si>
  <si>
    <t>17B</t>
  </si>
  <si>
    <t>18B</t>
  </si>
  <si>
    <t>19B</t>
  </si>
  <si>
    <t>20B</t>
  </si>
  <si>
    <t>21B</t>
  </si>
  <si>
    <t>22B</t>
  </si>
  <si>
    <t>23B</t>
  </si>
  <si>
    <t>24B</t>
  </si>
  <si>
    <t>氏名　(学年)</t>
  </si>
  <si>
    <t>選手２</t>
  </si>
  <si>
    <t>選手３</t>
  </si>
  <si>
    <t>青山D</t>
  </si>
  <si>
    <t>26D</t>
  </si>
  <si>
    <t>鳥居本C</t>
  </si>
  <si>
    <t>鳥居本D</t>
  </si>
  <si>
    <t>27C</t>
  </si>
  <si>
    <t>27D</t>
  </si>
  <si>
    <t>長浜西C</t>
  </si>
  <si>
    <t>長浜西D</t>
  </si>
  <si>
    <t>28C</t>
  </si>
  <si>
    <t>28D</t>
  </si>
  <si>
    <t>長浜北C</t>
  </si>
  <si>
    <t>長浜北D</t>
  </si>
  <si>
    <t>29C</t>
  </si>
  <si>
    <t>長浜東C</t>
  </si>
  <si>
    <t>29D</t>
  </si>
  <si>
    <t>長浜東D</t>
  </si>
  <si>
    <t>長浜南C</t>
  </si>
  <si>
    <t>30C</t>
  </si>
  <si>
    <t>秦荘C</t>
  </si>
  <si>
    <t>秦荘D</t>
  </si>
  <si>
    <t>64C</t>
  </si>
  <si>
    <t>64D</t>
  </si>
  <si>
    <t>愛知C</t>
  </si>
  <si>
    <t>愛知D</t>
  </si>
  <si>
    <t>65C</t>
  </si>
  <si>
    <t>稲枝C</t>
  </si>
  <si>
    <t>103B</t>
  </si>
  <si>
    <t>104B</t>
  </si>
  <si>
    <t>105B</t>
  </si>
  <si>
    <t>チーム８</t>
  </si>
  <si>
    <t>チーム９</t>
  </si>
  <si>
    <t>チーム１０</t>
  </si>
  <si>
    <t>シート</t>
  </si>
  <si>
    <t>野洲B</t>
  </si>
  <si>
    <t>中主A</t>
  </si>
  <si>
    <t>長浜北A</t>
  </si>
  <si>
    <t>長浜北B</t>
  </si>
  <si>
    <t>長浜東A</t>
  </si>
  <si>
    <t>愛知B</t>
  </si>
  <si>
    <t>稲枝A</t>
  </si>
  <si>
    <t>95D</t>
  </si>
  <si>
    <t>野洲北C</t>
  </si>
  <si>
    <t>野洲北D</t>
  </si>
  <si>
    <t>96C</t>
  </si>
  <si>
    <t>96D</t>
  </si>
  <si>
    <t>彦根西C</t>
  </si>
  <si>
    <t>彦根西D</t>
  </si>
  <si>
    <t>97C</t>
  </si>
  <si>
    <t>唐崎C</t>
  </si>
  <si>
    <t>61A</t>
  </si>
  <si>
    <t>62A</t>
  </si>
  <si>
    <t>63A</t>
  </si>
  <si>
    <t>64A</t>
  </si>
  <si>
    <t>65A</t>
  </si>
  <si>
    <t>66A</t>
  </si>
  <si>
    <t>67A</t>
  </si>
  <si>
    <t>68A</t>
  </si>
  <si>
    <t>69A</t>
  </si>
  <si>
    <t>70A</t>
  </si>
  <si>
    <t>71A</t>
  </si>
  <si>
    <t>72A</t>
  </si>
  <si>
    <t>73A</t>
  </si>
  <si>
    <t>74A</t>
  </si>
  <si>
    <t>50B</t>
  </si>
  <si>
    <t>51B</t>
  </si>
  <si>
    <t>水口</t>
  </si>
  <si>
    <t>中主D</t>
  </si>
  <si>
    <t>46D</t>
  </si>
  <si>
    <t>甲西C</t>
  </si>
  <si>
    <t>甲西D</t>
  </si>
  <si>
    <t>47C</t>
  </si>
  <si>
    <t>47D</t>
  </si>
  <si>
    <t>水口C</t>
  </si>
  <si>
    <t>水口D</t>
  </si>
  <si>
    <t>48C</t>
  </si>
  <si>
    <t>48D</t>
  </si>
  <si>
    <t>城山C</t>
  </si>
  <si>
    <t>朝桜C</t>
  </si>
  <si>
    <t>54C</t>
  </si>
  <si>
    <t>朝桜D</t>
  </si>
  <si>
    <t>54D</t>
  </si>
  <si>
    <t>日野C</t>
  </si>
  <si>
    <t>日野D</t>
  </si>
  <si>
    <t>55C</t>
  </si>
  <si>
    <t>55D</t>
  </si>
  <si>
    <t>南郷C</t>
  </si>
  <si>
    <t>56C</t>
  </si>
  <si>
    <t>竜王C</t>
  </si>
  <si>
    <t>西浅井D</t>
  </si>
  <si>
    <t>82D</t>
  </si>
  <si>
    <t>杉野C</t>
  </si>
  <si>
    <t>杉野D</t>
  </si>
  <si>
    <t>62B</t>
  </si>
  <si>
    <t>63B</t>
  </si>
  <si>
    <t>64B</t>
  </si>
  <si>
    <t>青山A</t>
  </si>
  <si>
    <t>青山B</t>
  </si>
  <si>
    <t>93A</t>
  </si>
  <si>
    <t>学年</t>
  </si>
  <si>
    <t>栗東</t>
  </si>
  <si>
    <t>守山</t>
  </si>
  <si>
    <t>聾話</t>
  </si>
  <si>
    <t>石部</t>
  </si>
  <si>
    <t>野洲</t>
  </si>
  <si>
    <t>伊吹山</t>
  </si>
  <si>
    <t>東草野</t>
  </si>
  <si>
    <t>米原</t>
  </si>
  <si>
    <t>河南</t>
  </si>
  <si>
    <t>52B</t>
  </si>
  <si>
    <t>53B</t>
  </si>
  <si>
    <t>54B</t>
  </si>
  <si>
    <t>55B</t>
  </si>
  <si>
    <t>56B</t>
  </si>
  <si>
    <t>印刷ボタン</t>
  </si>
  <si>
    <t>彦根南</t>
  </si>
  <si>
    <t>鳥居本</t>
  </si>
  <si>
    <t>長浜西</t>
  </si>
  <si>
    <t>長浜北</t>
  </si>
  <si>
    <t>56D</t>
  </si>
  <si>
    <t>南郷D</t>
  </si>
  <si>
    <t>甲西北C</t>
  </si>
  <si>
    <t>甲西北D</t>
  </si>
  <si>
    <t>57C</t>
  </si>
  <si>
    <t>聖徳A</t>
  </si>
  <si>
    <t>聖徳B</t>
  </si>
  <si>
    <t>堅田A</t>
  </si>
  <si>
    <t>堅田B</t>
  </si>
  <si>
    <t>志賀A</t>
  </si>
  <si>
    <t>志賀B</t>
  </si>
  <si>
    <t>草津A</t>
  </si>
  <si>
    <t>11A</t>
  </si>
  <si>
    <t>12A</t>
  </si>
  <si>
    <t>13A</t>
  </si>
  <si>
    <t>14A</t>
  </si>
  <si>
    <t>15A</t>
  </si>
  <si>
    <t>16A</t>
  </si>
  <si>
    <t>17A</t>
  </si>
  <si>
    <t>18A</t>
  </si>
  <si>
    <t>19A</t>
  </si>
  <si>
    <t>20A</t>
  </si>
  <si>
    <t>21A</t>
  </si>
  <si>
    <t>22A</t>
  </si>
  <si>
    <t>23A</t>
  </si>
  <si>
    <t>69B</t>
  </si>
  <si>
    <t>70B</t>
  </si>
  <si>
    <t>82B</t>
  </si>
  <si>
    <t>83B</t>
  </si>
  <si>
    <t>84B</t>
  </si>
  <si>
    <t>85B</t>
  </si>
  <si>
    <t>86B</t>
  </si>
  <si>
    <t>87B</t>
  </si>
  <si>
    <t>88B</t>
  </si>
  <si>
    <t>89B</t>
  </si>
  <si>
    <t>90B</t>
  </si>
  <si>
    <t>91B</t>
  </si>
  <si>
    <t>92B</t>
  </si>
  <si>
    <t>93B</t>
  </si>
  <si>
    <t>94B</t>
  </si>
  <si>
    <t>95B</t>
  </si>
  <si>
    <t>96B</t>
  </si>
  <si>
    <t>97B</t>
  </si>
  <si>
    <t>98B</t>
  </si>
  <si>
    <t>99B</t>
  </si>
  <si>
    <t>100B</t>
  </si>
  <si>
    <t>101B</t>
  </si>
  <si>
    <t>102B</t>
  </si>
  <si>
    <t>柏原A</t>
  </si>
  <si>
    <t>柏原B</t>
  </si>
  <si>
    <t>大東A</t>
  </si>
  <si>
    <t>大東B</t>
  </si>
  <si>
    <t>伊吹山A</t>
  </si>
  <si>
    <t>伊吹山B</t>
  </si>
  <si>
    <t>東草野A</t>
  </si>
  <si>
    <t>東草野B</t>
  </si>
  <si>
    <t>米原A</t>
  </si>
  <si>
    <t>米原B</t>
  </si>
  <si>
    <t>河南A</t>
  </si>
  <si>
    <t>河南B</t>
  </si>
  <si>
    <t>双葉A</t>
  </si>
  <si>
    <t>双葉B</t>
  </si>
  <si>
    <t>浅井東A</t>
  </si>
  <si>
    <t>チーム１６</t>
  </si>
  <si>
    <t>10D</t>
  </si>
  <si>
    <t>11C</t>
  </si>
  <si>
    <t>11D</t>
  </si>
  <si>
    <t>12C</t>
  </si>
  <si>
    <t>選手１</t>
  </si>
  <si>
    <t>16C</t>
  </si>
  <si>
    <t>16D</t>
  </si>
  <si>
    <t>17C</t>
  </si>
  <si>
    <t>17D</t>
  </si>
  <si>
    <t>男子駅伝競走大会</t>
  </si>
  <si>
    <t>草津B</t>
  </si>
  <si>
    <t>松原A</t>
  </si>
  <si>
    <t>松原B</t>
  </si>
  <si>
    <t>瀬田A</t>
  </si>
  <si>
    <t>瀬田B</t>
  </si>
  <si>
    <t>田上A</t>
  </si>
  <si>
    <t>田上B</t>
  </si>
  <si>
    <t>栗東A</t>
  </si>
  <si>
    <t>４走</t>
  </si>
  <si>
    <t>５走</t>
  </si>
  <si>
    <t>６走</t>
  </si>
  <si>
    <t>補欠１</t>
  </si>
  <si>
    <t>チーム３３</t>
  </si>
  <si>
    <t>チーム３４</t>
  </si>
  <si>
    <t>58B</t>
  </si>
  <si>
    <t>打出B</t>
  </si>
  <si>
    <t>粟津A</t>
  </si>
  <si>
    <t>城山</t>
  </si>
  <si>
    <t>土山</t>
  </si>
  <si>
    <t>甲賀</t>
  </si>
  <si>
    <t>甲南</t>
  </si>
  <si>
    <t>日枝A</t>
  </si>
  <si>
    <t>日枝B</t>
  </si>
  <si>
    <t>葉山A</t>
  </si>
  <si>
    <t>葉山B</t>
  </si>
  <si>
    <t>真野A</t>
  </si>
  <si>
    <t>真野B</t>
  </si>
  <si>
    <t>光泉A</t>
  </si>
  <si>
    <t>光泉B</t>
  </si>
  <si>
    <t>南郷</t>
  </si>
  <si>
    <t>甲西北</t>
  </si>
  <si>
    <t>竜王</t>
  </si>
  <si>
    <t>政所</t>
  </si>
  <si>
    <t>青野</t>
  </si>
  <si>
    <t>五個荘</t>
  </si>
  <si>
    <t>能登川</t>
  </si>
  <si>
    <t>城山D</t>
  </si>
  <si>
    <t>49C</t>
  </si>
  <si>
    <t>土山C</t>
  </si>
  <si>
    <t>49D</t>
  </si>
  <si>
    <t>土山D</t>
  </si>
  <si>
    <t>甲賀C</t>
  </si>
  <si>
    <t>50C</t>
  </si>
  <si>
    <t>83A</t>
  </si>
  <si>
    <t>84A</t>
  </si>
  <si>
    <t>85A</t>
  </si>
  <si>
    <t>86A</t>
  </si>
  <si>
    <t>87A</t>
  </si>
  <si>
    <t>88A</t>
  </si>
  <si>
    <t>89A</t>
  </si>
  <si>
    <t>90A</t>
  </si>
  <si>
    <t>91A</t>
  </si>
  <si>
    <t>92A</t>
  </si>
  <si>
    <t>52C</t>
  </si>
  <si>
    <t>52D</t>
  </si>
  <si>
    <t>打出C</t>
  </si>
  <si>
    <t>打出D</t>
  </si>
  <si>
    <t>53C</t>
  </si>
  <si>
    <t>安土C</t>
  </si>
  <si>
    <t>53D</t>
  </si>
  <si>
    <t>安土D</t>
  </si>
  <si>
    <t>盲学校</t>
  </si>
  <si>
    <t>野洲北</t>
  </si>
  <si>
    <t>唐崎</t>
  </si>
  <si>
    <t>守山北</t>
  </si>
  <si>
    <t>老上</t>
  </si>
  <si>
    <t>新堂</t>
  </si>
  <si>
    <t>栗東西</t>
  </si>
  <si>
    <t>18C</t>
  </si>
  <si>
    <t>八幡西D</t>
  </si>
  <si>
    <t>33C</t>
  </si>
  <si>
    <t>船岡C</t>
  </si>
  <si>
    <t>33D</t>
  </si>
  <si>
    <t>船岡D</t>
  </si>
  <si>
    <t>玉園C</t>
  </si>
  <si>
    <t>34C</t>
  </si>
  <si>
    <t>玉園D</t>
  </si>
  <si>
    <t>34D</t>
  </si>
  <si>
    <t>日吉C</t>
  </si>
  <si>
    <t>日吉D</t>
  </si>
  <si>
    <t>35C</t>
  </si>
  <si>
    <t>35D</t>
  </si>
  <si>
    <t>聖徳C</t>
  </si>
  <si>
    <t>草津D</t>
  </si>
  <si>
    <t>38D</t>
  </si>
  <si>
    <t>松原C</t>
  </si>
  <si>
    <t>松原D</t>
  </si>
  <si>
    <t>39C</t>
  </si>
  <si>
    <t>39D</t>
  </si>
  <si>
    <t>瀬田C</t>
  </si>
  <si>
    <t>瀬田D</t>
  </si>
  <si>
    <t>40C</t>
  </si>
  <si>
    <t>40D</t>
  </si>
  <si>
    <t>田上C</t>
  </si>
  <si>
    <t>田上D</t>
  </si>
  <si>
    <t>41C</t>
  </si>
  <si>
    <t>栗東C</t>
  </si>
  <si>
    <t>41D</t>
  </si>
  <si>
    <t>栗東D</t>
  </si>
  <si>
    <t>守山C</t>
  </si>
  <si>
    <t>42C</t>
  </si>
  <si>
    <t>守山D</t>
  </si>
  <si>
    <t>42D</t>
  </si>
  <si>
    <t>聾話C</t>
  </si>
  <si>
    <t>聾話D</t>
  </si>
  <si>
    <t>43C</t>
  </si>
  <si>
    <t>43D</t>
  </si>
  <si>
    <t>皇子山C</t>
  </si>
  <si>
    <t>皇子山D</t>
  </si>
  <si>
    <t>44C</t>
  </si>
  <si>
    <t>44D</t>
  </si>
  <si>
    <t>石部C</t>
  </si>
  <si>
    <t>石部D</t>
  </si>
  <si>
    <t>45C</t>
  </si>
  <si>
    <t>野洲C</t>
  </si>
  <si>
    <t>45D</t>
  </si>
  <si>
    <t>野洲D</t>
  </si>
  <si>
    <t>中主C</t>
  </si>
  <si>
    <t>米原D</t>
  </si>
  <si>
    <t>河南C</t>
  </si>
  <si>
    <t>74C</t>
  </si>
  <si>
    <t>河南D</t>
  </si>
  <si>
    <t>74D</t>
  </si>
  <si>
    <t>双葉C</t>
  </si>
  <si>
    <t>双葉D</t>
  </si>
  <si>
    <t>75C</t>
  </si>
  <si>
    <t>75D</t>
  </si>
  <si>
    <t>浅井東C</t>
  </si>
  <si>
    <t>浅井東D</t>
  </si>
  <si>
    <t>76C</t>
  </si>
  <si>
    <t>76D</t>
  </si>
  <si>
    <t>浅井C</t>
  </si>
  <si>
    <t>浅井D</t>
  </si>
  <si>
    <t>77C</t>
  </si>
  <si>
    <t>湖北C</t>
  </si>
  <si>
    <t>城山B</t>
  </si>
  <si>
    <t>土山A</t>
  </si>
  <si>
    <t>土山B</t>
  </si>
  <si>
    <t>甲賀A</t>
  </si>
  <si>
    <t>甲賀B</t>
  </si>
  <si>
    <t>チーム</t>
  </si>
  <si>
    <t>兄弟社</t>
  </si>
  <si>
    <t>兄弟社A</t>
  </si>
  <si>
    <t>兄弟社B</t>
  </si>
  <si>
    <t>59B</t>
  </si>
  <si>
    <t>60B</t>
  </si>
  <si>
    <t>61B</t>
  </si>
  <si>
    <t>47B</t>
  </si>
  <si>
    <t>48B</t>
  </si>
  <si>
    <t>49B</t>
  </si>
  <si>
    <t>田上</t>
  </si>
  <si>
    <t>24A</t>
  </si>
  <si>
    <t>46C</t>
  </si>
  <si>
    <t>豊日C</t>
  </si>
  <si>
    <t>66C</t>
  </si>
  <si>
    <t>豊日D</t>
  </si>
  <si>
    <t>66D</t>
  </si>
  <si>
    <t>甲良C</t>
  </si>
  <si>
    <t>甲良D</t>
  </si>
  <si>
    <t>67C</t>
  </si>
  <si>
    <t>67D</t>
  </si>
  <si>
    <t>多賀C</t>
  </si>
  <si>
    <t>多賀D</t>
  </si>
  <si>
    <t>68C</t>
  </si>
  <si>
    <t>68D</t>
  </si>
  <si>
    <t>彦根C</t>
  </si>
  <si>
    <t>彦根D</t>
  </si>
  <si>
    <t>69C</t>
  </si>
  <si>
    <t>柏原C</t>
  </si>
  <si>
    <t>69D</t>
  </si>
  <si>
    <t>柏原D</t>
  </si>
  <si>
    <t>石山C</t>
  </si>
  <si>
    <t>70C</t>
  </si>
  <si>
    <t>石山D</t>
  </si>
  <si>
    <t>70D</t>
  </si>
  <si>
    <t>大東C</t>
  </si>
  <si>
    <t>72D</t>
  </si>
  <si>
    <t>東草野C</t>
  </si>
  <si>
    <t>東草野D</t>
  </si>
  <si>
    <t>73C</t>
  </si>
  <si>
    <t>兄弟社D</t>
  </si>
  <si>
    <t>守山南C</t>
  </si>
  <si>
    <t>94C</t>
  </si>
  <si>
    <t>手順</t>
  </si>
  <si>
    <t>NC変換</t>
  </si>
  <si>
    <t>チーム名</t>
  </si>
  <si>
    <t>9D</t>
  </si>
  <si>
    <t>10C</t>
  </si>
  <si>
    <t>18D</t>
  </si>
  <si>
    <t>19C</t>
  </si>
  <si>
    <t>19D</t>
  </si>
  <si>
    <t>20C</t>
  </si>
  <si>
    <t>20D</t>
  </si>
  <si>
    <t>21C</t>
  </si>
  <si>
    <t>21D</t>
  </si>
  <si>
    <t>100C</t>
  </si>
  <si>
    <t>真野C</t>
  </si>
  <si>
    <t>22C</t>
  </si>
  <si>
    <t>100D</t>
  </si>
  <si>
    <t>真野D</t>
  </si>
  <si>
    <t>22D</t>
  </si>
  <si>
    <t>101C</t>
  </si>
  <si>
    <t>光泉C</t>
  </si>
  <si>
    <t>101D</t>
  </si>
  <si>
    <t>光泉D</t>
  </si>
  <si>
    <t>23C</t>
  </si>
  <si>
    <t>23D</t>
  </si>
  <si>
    <t>102C</t>
  </si>
  <si>
    <t>明富C</t>
  </si>
  <si>
    <t>102D</t>
  </si>
  <si>
    <t>明富D</t>
  </si>
  <si>
    <t>24C</t>
  </si>
  <si>
    <t>24D</t>
  </si>
  <si>
    <t>103C</t>
  </si>
  <si>
    <t>玉川C</t>
  </si>
  <si>
    <t>103D</t>
  </si>
  <si>
    <t>玉川D</t>
  </si>
  <si>
    <t>25C</t>
  </si>
  <si>
    <t>104C</t>
  </si>
  <si>
    <t>仰木C</t>
  </si>
  <si>
    <t>25D</t>
  </si>
  <si>
    <t>104D</t>
  </si>
  <si>
    <t>仰木D</t>
  </si>
  <si>
    <t>105C</t>
  </si>
  <si>
    <t>青山C</t>
  </si>
  <si>
    <t>26C</t>
  </si>
  <si>
    <t>105D</t>
  </si>
  <si>
    <t>聖徳D</t>
  </si>
  <si>
    <t>36C</t>
  </si>
  <si>
    <t>36D</t>
  </si>
  <si>
    <t>堅田C</t>
  </si>
  <si>
    <t>堅田D</t>
  </si>
  <si>
    <t>37C</t>
  </si>
  <si>
    <t>志賀C</t>
  </si>
  <si>
    <t>37D</t>
  </si>
  <si>
    <t>志賀D</t>
  </si>
  <si>
    <t>草津C</t>
  </si>
  <si>
    <t>38C</t>
  </si>
  <si>
    <t>97D</t>
  </si>
  <si>
    <t>唐崎D</t>
  </si>
  <si>
    <t>守山北C</t>
  </si>
  <si>
    <t>98C</t>
  </si>
  <si>
    <t>守山北D</t>
  </si>
  <si>
    <t>98D</t>
  </si>
  <si>
    <t>老上C</t>
  </si>
  <si>
    <t>老上D</t>
  </si>
  <si>
    <t>99C</t>
  </si>
  <si>
    <t>99D</t>
  </si>
  <si>
    <t>新堂C</t>
  </si>
  <si>
    <t>新堂D</t>
  </si>
  <si>
    <t>栗東西C</t>
  </si>
  <si>
    <t>栗東西D</t>
  </si>
  <si>
    <t>北大路C</t>
  </si>
  <si>
    <t>北大路D</t>
  </si>
  <si>
    <t>瀬田北C</t>
  </si>
  <si>
    <t>瀬田北D</t>
  </si>
  <si>
    <t>日枝C</t>
  </si>
  <si>
    <t>日枝D</t>
  </si>
  <si>
    <t>葉山C</t>
  </si>
  <si>
    <t>葉山D</t>
  </si>
  <si>
    <t>彦根南C</t>
  </si>
  <si>
    <t>彦根南D</t>
  </si>
  <si>
    <t>回　  大会名</t>
  </si>
  <si>
    <t>長浜南D</t>
  </si>
  <si>
    <t>30D</t>
  </si>
  <si>
    <t>八幡C</t>
  </si>
  <si>
    <t>八幡D</t>
  </si>
  <si>
    <t>31C</t>
  </si>
  <si>
    <t>31D</t>
  </si>
  <si>
    <t>八幡東C</t>
  </si>
  <si>
    <t>八幡東D</t>
  </si>
  <si>
    <t>32C</t>
  </si>
  <si>
    <t>32D</t>
  </si>
  <si>
    <t>八幡西C</t>
  </si>
  <si>
    <t>選手名（学年）</t>
  </si>
  <si>
    <t>守山南D</t>
  </si>
  <si>
    <t>94D</t>
  </si>
  <si>
    <t>盲学校C</t>
  </si>
  <si>
    <t>盲学校D</t>
  </si>
  <si>
    <t>95C</t>
  </si>
  <si>
    <t>甲賀D</t>
  </si>
  <si>
    <t>50D</t>
  </si>
  <si>
    <t>甲南C</t>
  </si>
  <si>
    <t>甲南D</t>
  </si>
  <si>
    <t>51C</t>
  </si>
  <si>
    <t>51D</t>
  </si>
  <si>
    <t>信楽C</t>
  </si>
  <si>
    <t>信楽D</t>
  </si>
  <si>
    <t>88D</t>
  </si>
  <si>
    <t>12D</t>
  </si>
  <si>
    <t>13C</t>
  </si>
  <si>
    <t>13D</t>
  </si>
  <si>
    <t>14C</t>
  </si>
  <si>
    <t>14D</t>
  </si>
  <si>
    <t>15C</t>
  </si>
  <si>
    <t>15D</t>
  </si>
  <si>
    <t>安曇川C</t>
  </si>
  <si>
    <t>安曇川D</t>
  </si>
  <si>
    <t>89C</t>
  </si>
  <si>
    <t>高島C</t>
  </si>
  <si>
    <t>89D</t>
  </si>
  <si>
    <t>高島D</t>
  </si>
  <si>
    <t>湖西C</t>
  </si>
  <si>
    <t>90C</t>
  </si>
  <si>
    <t>湖西D</t>
  </si>
  <si>
    <t>90D</t>
  </si>
  <si>
    <t>比叡山C</t>
  </si>
  <si>
    <t>比叡山D</t>
  </si>
  <si>
    <t>91C</t>
  </si>
  <si>
    <t>91D</t>
  </si>
  <si>
    <t>伊香立C</t>
  </si>
  <si>
    <t>伊香立D</t>
  </si>
  <si>
    <t>92C</t>
  </si>
  <si>
    <t>92D</t>
  </si>
  <si>
    <t>葛川C</t>
  </si>
  <si>
    <t>葛川D</t>
  </si>
  <si>
    <t>93C</t>
  </si>
  <si>
    <t>兄弟社C</t>
  </si>
  <si>
    <t>93D</t>
  </si>
  <si>
    <t>番号</t>
  </si>
  <si>
    <t>番号</t>
  </si>
  <si>
    <t>補欠２</t>
  </si>
  <si>
    <t>選手氏名 （学年）</t>
  </si>
  <si>
    <t>選手氏名（学年）</t>
  </si>
  <si>
    <t>補欠(学年）</t>
  </si>
  <si>
    <t>総合時間</t>
  </si>
  <si>
    <t>順 位</t>
  </si>
  <si>
    <t>粟津B</t>
  </si>
  <si>
    <t>石山A</t>
  </si>
  <si>
    <t>石山B</t>
  </si>
  <si>
    <t>附属A</t>
  </si>
  <si>
    <t>附属B</t>
  </si>
  <si>
    <t>彦根東A</t>
  </si>
  <si>
    <t>彦根東B</t>
  </si>
  <si>
    <t>長浜東</t>
  </si>
  <si>
    <t>長浜南</t>
  </si>
  <si>
    <t>八幡</t>
  </si>
  <si>
    <t>八幡東</t>
  </si>
  <si>
    <t>26A</t>
  </si>
  <si>
    <t>27A</t>
  </si>
  <si>
    <t>28A</t>
  </si>
  <si>
    <t>29A</t>
  </si>
  <si>
    <t>30A</t>
  </si>
  <si>
    <t>31A</t>
  </si>
  <si>
    <t>32A</t>
  </si>
  <si>
    <t>33A</t>
  </si>
  <si>
    <t>34A</t>
  </si>
  <si>
    <t>35A</t>
  </si>
  <si>
    <t>36A</t>
  </si>
  <si>
    <t>開催期日(年月日)</t>
  </si>
  <si>
    <t>結果発表（4区）</t>
  </si>
  <si>
    <t>日吉</t>
  </si>
  <si>
    <t>日吉A</t>
  </si>
  <si>
    <t>日吉B</t>
  </si>
  <si>
    <t>1A</t>
  </si>
  <si>
    <t>1B</t>
  </si>
  <si>
    <t>愛知A</t>
  </si>
  <si>
    <t>結果発表（１区）</t>
  </si>
  <si>
    <t>チーム</t>
  </si>
  <si>
    <t>選手名（学年）</t>
  </si>
  <si>
    <t>通過</t>
  </si>
  <si>
    <t>区間</t>
  </si>
  <si>
    <t>１区終了ボタン</t>
  </si>
  <si>
    <t>順位並替えボタン</t>
  </si>
  <si>
    <t>２区終了ボタン</t>
  </si>
  <si>
    <t>３区終了ボタン</t>
  </si>
  <si>
    <t>４区終了ボタン</t>
  </si>
  <si>
    <t>５区終了ボタン</t>
  </si>
  <si>
    <t>６区終了ボタン</t>
  </si>
  <si>
    <t>77D</t>
  </si>
  <si>
    <t>湖北D</t>
  </si>
  <si>
    <t>虎姫C</t>
  </si>
  <si>
    <t>78C</t>
  </si>
  <si>
    <t>虎姫D</t>
  </si>
  <si>
    <t>78D</t>
  </si>
  <si>
    <t>附属C</t>
  </si>
  <si>
    <t>附属D</t>
  </si>
  <si>
    <t>79C</t>
  </si>
  <si>
    <t>79D</t>
  </si>
  <si>
    <t>びわC</t>
  </si>
  <si>
    <t>びわD</t>
  </si>
  <si>
    <t>80C</t>
  </si>
  <si>
    <t>80D</t>
  </si>
  <si>
    <t>高月C</t>
  </si>
  <si>
    <t>高月D</t>
  </si>
  <si>
    <t>81C</t>
  </si>
  <si>
    <t>鏡岡C</t>
  </si>
  <si>
    <t>81D</t>
  </si>
  <si>
    <t>鏡岡D</t>
  </si>
  <si>
    <t>西浅井C</t>
  </si>
  <si>
    <t>82C</t>
  </si>
  <si>
    <t>希望が丘文化公園スポーツゾーン</t>
  </si>
  <si>
    <t/>
  </si>
  <si>
    <t>滋賀県中学校駅伝競走大会</t>
  </si>
  <si>
    <t>106A</t>
  </si>
  <si>
    <t>河瀬A</t>
  </si>
  <si>
    <t>106B</t>
  </si>
  <si>
    <t>河瀬B</t>
  </si>
  <si>
    <t>106C</t>
  </si>
  <si>
    <t>河瀬C</t>
  </si>
  <si>
    <t>106D</t>
  </si>
  <si>
    <t>河瀬D</t>
  </si>
  <si>
    <t>107A</t>
  </si>
  <si>
    <t>県立守山A</t>
  </si>
  <si>
    <t>107B</t>
  </si>
  <si>
    <t>県立守山B</t>
  </si>
  <si>
    <t>107C</t>
  </si>
  <si>
    <t>県立守山C</t>
  </si>
  <si>
    <t>107D</t>
  </si>
  <si>
    <t>県立守山D</t>
  </si>
  <si>
    <t>108A</t>
  </si>
  <si>
    <t>水口東A</t>
  </si>
  <si>
    <t>108B</t>
  </si>
  <si>
    <t>水口東B</t>
  </si>
  <si>
    <t>108C</t>
  </si>
  <si>
    <t>水口東C</t>
  </si>
  <si>
    <t>108D</t>
  </si>
  <si>
    <t>水口東D</t>
  </si>
  <si>
    <t>109A</t>
  </si>
  <si>
    <t>滋賀学園A</t>
  </si>
  <si>
    <t>109B</t>
  </si>
  <si>
    <t>滋賀学園B</t>
  </si>
  <si>
    <t>109C</t>
  </si>
  <si>
    <t>滋賀学園C</t>
  </si>
  <si>
    <t>109D</t>
  </si>
  <si>
    <t>滋賀学園D</t>
  </si>
  <si>
    <t>110A</t>
  </si>
  <si>
    <t>立命館守山A</t>
  </si>
  <si>
    <t>110B</t>
  </si>
  <si>
    <t>立命館守山B</t>
  </si>
  <si>
    <t>110C</t>
  </si>
  <si>
    <t>立命館守山C</t>
  </si>
  <si>
    <t>110D</t>
  </si>
  <si>
    <t>立命館守山D</t>
  </si>
  <si>
    <t>111A</t>
  </si>
  <si>
    <t>未登録A</t>
  </si>
  <si>
    <t>111B</t>
  </si>
  <si>
    <t>未登録B</t>
  </si>
  <si>
    <t>111C</t>
  </si>
  <si>
    <t>未登録C</t>
  </si>
  <si>
    <t>111D</t>
  </si>
  <si>
    <t>未登録D</t>
  </si>
  <si>
    <t>112A</t>
  </si>
  <si>
    <t>112B</t>
  </si>
  <si>
    <t>112C</t>
  </si>
  <si>
    <t>113A</t>
  </si>
  <si>
    <t>113B</t>
  </si>
  <si>
    <t>113C</t>
  </si>
  <si>
    <t>113D</t>
  </si>
  <si>
    <t>114A</t>
  </si>
  <si>
    <t>114B</t>
  </si>
  <si>
    <t>114C</t>
  </si>
  <si>
    <t>114D</t>
  </si>
  <si>
    <t>彦中央B</t>
  </si>
  <si>
    <t>彦中央C</t>
  </si>
  <si>
    <t>彦中央D</t>
  </si>
  <si>
    <t>河瀬</t>
  </si>
  <si>
    <t>県立守山</t>
  </si>
  <si>
    <t>水口東</t>
  </si>
  <si>
    <t>滋賀学園</t>
  </si>
  <si>
    <t>立命館守山</t>
  </si>
  <si>
    <t>未登録</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</si>
</sst>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h\.mm\.ss"/>
    <numFmt numFmtId="178" formatCode="h&quot;°&quot;mm&quot;′&quot;ss&quot;″&quot;"/>
    <numFmt numFmtId="179" formatCode="0&quot;区&quot;"/>
    <numFmt numFmtId="180" formatCode="mm&quot;′&quot;ss&quot;″&quot;"/>
    <numFmt numFmtId="181" formatCode="m&quot;′&quot;ss&quot;″&quot;"/>
    <numFmt numFmtId="182" formatCode="0&quot;位&quot;"/>
  </numFmts>
  <fonts count="23">
    <font>
      <sz val="12"/>
      <name val="Osaka"/>
      <family val="3"/>
    </font>
    <font>
      <b/>
      <sz val="12"/>
      <name val="Osaka"/>
      <family val="3"/>
    </font>
    <font>
      <i/>
      <sz val="12"/>
      <name val="Osaka"/>
      <family val="3"/>
    </font>
    <font>
      <b/>
      <i/>
      <sz val="12"/>
      <name val="Osaka"/>
      <family val="3"/>
    </font>
    <font>
      <sz val="12"/>
      <name val="平成明朝"/>
      <family val="3"/>
    </font>
    <font>
      <sz val="14"/>
      <name val="平成明朝"/>
      <family val="3"/>
    </font>
    <font>
      <sz val="6"/>
      <name val="Osaka"/>
      <family val="3"/>
    </font>
    <font>
      <sz val="18"/>
      <name val="Osaka"/>
      <family val="3"/>
    </font>
    <font>
      <sz val="14"/>
      <name val="Osaka"/>
      <family val="3"/>
    </font>
    <font>
      <b/>
      <sz val="18"/>
      <name val="Osaka"/>
      <family val="3"/>
    </font>
    <font>
      <b/>
      <sz val="14"/>
      <name val="Osaka"/>
      <family val="3"/>
    </font>
    <font>
      <b/>
      <sz val="36"/>
      <color indexed="12"/>
      <name val="Osaka"/>
      <family val="3"/>
    </font>
    <font>
      <b/>
      <sz val="14"/>
      <color indexed="12"/>
      <name val="Osaka"/>
      <family val="3"/>
    </font>
    <font>
      <b/>
      <sz val="30"/>
      <color indexed="12"/>
      <name val="Osaka"/>
      <family val="3"/>
    </font>
    <font>
      <b/>
      <sz val="12"/>
      <color indexed="12"/>
      <name val="Osaka"/>
      <family val="3"/>
    </font>
    <font>
      <sz val="14"/>
      <color indexed="10"/>
      <name val="平成明朝"/>
      <family val="3"/>
    </font>
    <font>
      <b/>
      <i/>
      <sz val="24"/>
      <name val="平成明朝"/>
      <family val="3"/>
    </font>
    <font>
      <sz val="12"/>
      <color indexed="10"/>
      <name val="Osaka"/>
      <family val="3"/>
    </font>
    <font>
      <sz val="12"/>
      <color indexed="12"/>
      <name val="Osaka"/>
      <family val="3"/>
    </font>
    <font>
      <b/>
      <sz val="18"/>
      <color indexed="12"/>
      <name val="Osaka"/>
      <family val="3"/>
    </font>
    <font>
      <sz val="16"/>
      <name val="Osaka"/>
      <family val="3"/>
    </font>
    <font>
      <sz val="12"/>
      <name val="ＭＳ 明朝"/>
      <family val="1"/>
    </font>
    <font>
      <sz val="14"/>
      <name val="ＭＳ 明朝"/>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02">
    <border>
      <left/>
      <right/>
      <top/>
      <bottom/>
      <diagonal/>
    </border>
    <border>
      <left style="medium"/>
      <right style="double"/>
      <top style="medium"/>
      <bottom style="double"/>
    </border>
    <border>
      <left>
        <color indexed="63"/>
      </left>
      <right style="dotted"/>
      <top>
        <color indexed="63"/>
      </top>
      <bottom style="double"/>
    </border>
    <border>
      <left style="dotted"/>
      <right style="thin"/>
      <top>
        <color indexed="63"/>
      </top>
      <bottom style="double"/>
    </border>
    <border>
      <left style="thin"/>
      <right style="dotted"/>
      <top>
        <color indexed="63"/>
      </top>
      <bottom style="double"/>
    </border>
    <border>
      <left style="dotted"/>
      <right style="medium"/>
      <top>
        <color indexed="63"/>
      </top>
      <bottom style="double"/>
    </border>
    <border>
      <left style="medium"/>
      <right style="double"/>
      <top style="double"/>
      <bottom style="thin"/>
    </border>
    <border>
      <left>
        <color indexed="63"/>
      </left>
      <right style="dotted"/>
      <top>
        <color indexed="63"/>
      </top>
      <bottom style="thin"/>
    </border>
    <border>
      <left style="dotted"/>
      <right style="thin"/>
      <top>
        <color indexed="63"/>
      </top>
      <bottom style="thin"/>
    </border>
    <border>
      <left style="thin"/>
      <right style="dotted"/>
      <top>
        <color indexed="63"/>
      </top>
      <bottom style="thin"/>
    </border>
    <border>
      <left style="dotted"/>
      <right style="medium"/>
      <top>
        <color indexed="63"/>
      </top>
      <bottom style="thin"/>
    </border>
    <border>
      <left style="medium"/>
      <right style="double"/>
      <top style="thin"/>
      <bottom style="thin"/>
    </border>
    <border>
      <left style="medium"/>
      <right style="double"/>
      <top style="thin"/>
      <bottom style="double"/>
    </border>
    <border>
      <left>
        <color indexed="63"/>
      </left>
      <right style="dotted"/>
      <top style="thin"/>
      <bottom style="double"/>
    </border>
    <border>
      <left style="dotted"/>
      <right style="thin"/>
      <top style="thin"/>
      <bottom style="double"/>
    </border>
    <border>
      <left style="thin"/>
      <right style="dotted"/>
      <top style="thin"/>
      <bottom style="double"/>
    </border>
    <border>
      <left style="dotted"/>
      <right style="medium"/>
      <top style="thin"/>
      <bottom style="double"/>
    </border>
    <border>
      <left style="medium"/>
      <right style="double"/>
      <top style="thin"/>
      <bottom style="medium"/>
    </border>
    <border>
      <left style="double"/>
      <right style="dotted"/>
      <top style="thin"/>
      <bottom style="medium"/>
    </border>
    <border>
      <left style="dotted"/>
      <right style="thin"/>
      <top style="thin"/>
      <bottom style="medium"/>
    </border>
    <border>
      <left style="thin"/>
      <right style="dotted"/>
      <top style="thin"/>
      <bottom style="medium"/>
    </border>
    <border>
      <left style="dotted"/>
      <right style="medium"/>
      <top style="thin"/>
      <bottom style="medium"/>
    </border>
    <border>
      <left>
        <color indexed="63"/>
      </left>
      <right style="medium"/>
      <top>
        <color indexed="63"/>
      </top>
      <bottom>
        <color indexed="63"/>
      </bottom>
    </border>
    <border>
      <left>
        <color indexed="63"/>
      </left>
      <right style="double"/>
      <top style="medium"/>
      <bottom style="double"/>
    </border>
    <border>
      <left style="double"/>
      <right style="dotted"/>
      <top style="thin"/>
      <bottom style="double"/>
    </border>
    <border>
      <left style="medium"/>
      <right>
        <color indexed="63"/>
      </right>
      <top style="medium"/>
      <bottom style="double"/>
    </border>
    <border>
      <left style="thin"/>
      <right style="double"/>
      <top style="medium"/>
      <bottom style="double"/>
    </border>
    <border>
      <left style="double"/>
      <right style="dotted"/>
      <top>
        <color indexed="63"/>
      </top>
      <bottom style="double"/>
    </border>
    <border>
      <left style="thin"/>
      <right style="thin"/>
      <top style="thin"/>
      <bottom style="thin"/>
    </border>
    <border>
      <left style="medium"/>
      <right>
        <color indexed="63"/>
      </right>
      <top style="double"/>
      <bottom style="thin"/>
    </border>
    <border>
      <left style="thin"/>
      <right style="double"/>
      <top style="double"/>
      <bottom style="thin"/>
    </border>
    <border>
      <left style="medium"/>
      <right>
        <color indexed="63"/>
      </right>
      <top style="thin"/>
      <bottom style="thin"/>
    </border>
    <border>
      <left style="thin"/>
      <right style="double"/>
      <top style="thin"/>
      <bottom style="thin"/>
    </border>
    <border>
      <left style="medium"/>
      <right>
        <color indexed="63"/>
      </right>
      <top style="thin"/>
      <bottom style="double"/>
    </border>
    <border>
      <left style="thin"/>
      <right style="double"/>
      <top style="thin"/>
      <bottom style="double"/>
    </border>
    <border>
      <left style="medium"/>
      <right>
        <color indexed="63"/>
      </right>
      <top>
        <color indexed="63"/>
      </top>
      <bottom style="thin"/>
    </border>
    <border>
      <left style="thin"/>
      <right style="double"/>
      <top>
        <color indexed="63"/>
      </top>
      <bottom style="thin"/>
    </border>
    <border>
      <left style="medium"/>
      <right>
        <color indexed="63"/>
      </right>
      <top style="thin"/>
      <bottom style="medium"/>
    </border>
    <border>
      <left style="thin"/>
      <right style="double"/>
      <top style="thin"/>
      <bottom style="medium"/>
    </border>
    <border>
      <left style="double"/>
      <right style="dotted"/>
      <top>
        <color indexed="63"/>
      </top>
      <bottom style="thin"/>
    </border>
    <border>
      <left>
        <color indexed="63"/>
      </left>
      <right style="dotted"/>
      <top style="double"/>
      <bottom style="thin"/>
    </border>
    <border>
      <left style="double"/>
      <right style="dotted"/>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style="dotted"/>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double"/>
    </border>
    <border>
      <left style="medium"/>
      <right style="medium"/>
      <top style="medium"/>
      <bottom style="double"/>
    </border>
    <border>
      <left style="dotted"/>
      <right style="medium"/>
      <top style="double"/>
      <bottom style="thin"/>
    </border>
    <border>
      <left>
        <color indexed="63"/>
      </left>
      <right style="medium"/>
      <top>
        <color indexed="63"/>
      </top>
      <bottom style="thin"/>
    </border>
    <border>
      <left style="medium"/>
      <right style="thin"/>
      <top>
        <color indexed="63"/>
      </top>
      <bottom style="thin"/>
    </border>
    <border>
      <left>
        <color indexed="63"/>
      </left>
      <right style="thin"/>
      <top>
        <color indexed="63"/>
      </top>
      <bottom style="thin"/>
    </border>
    <border>
      <left>
        <color indexed="63"/>
      </left>
      <right style="thin"/>
      <top style="thin"/>
      <bottom style="thin"/>
    </border>
    <border>
      <left style="medium"/>
      <right style="medium"/>
      <top style="thin"/>
      <bottom style="medium"/>
    </border>
    <border>
      <left style="medium"/>
      <right style="thin"/>
      <top style="thin"/>
      <bottom style="medium"/>
    </border>
    <border>
      <left>
        <color indexed="63"/>
      </left>
      <right style="thin"/>
      <top style="thin"/>
      <bottom style="medium"/>
    </border>
    <border>
      <left style="medium"/>
      <right style="thin"/>
      <top>
        <color indexed="63"/>
      </top>
      <bottom style="medium"/>
    </border>
    <border>
      <left style="medium"/>
      <right style="medium"/>
      <top>
        <color indexed="63"/>
      </top>
      <bottom style="thin"/>
    </border>
    <border>
      <left style="medium"/>
      <right style="thin"/>
      <top style="thin"/>
      <bottom style="thin"/>
    </border>
    <border>
      <left style="dotted"/>
      <right style="medium"/>
      <top style="double"/>
      <bottom>
        <color indexed="63"/>
      </bottom>
    </border>
    <border>
      <left style="medium"/>
      <right style="medium"/>
      <top>
        <color indexed="63"/>
      </top>
      <bottom>
        <color indexed="63"/>
      </bottom>
    </border>
    <border>
      <left style="medium"/>
      <right style="thin"/>
      <top style="double"/>
      <bottom style="thin"/>
    </border>
    <border>
      <left style="medium"/>
      <right style="medium"/>
      <top style="thin"/>
      <bottom style="thin"/>
    </border>
    <border>
      <left style="dotted"/>
      <right style="medium"/>
      <top>
        <color indexed="63"/>
      </top>
      <bottom>
        <color indexed="63"/>
      </bottom>
    </border>
    <border>
      <left style="medium"/>
      <right style="medium"/>
      <top style="double"/>
      <bottom style="thin"/>
    </border>
    <border>
      <left>
        <color indexed="63"/>
      </left>
      <right style="dotted"/>
      <top>
        <color indexed="63"/>
      </top>
      <bottom style="dotted"/>
    </border>
    <border>
      <left>
        <color indexed="63"/>
      </left>
      <right style="thin"/>
      <top>
        <color indexed="63"/>
      </top>
      <bottom style="dotted"/>
    </border>
    <border>
      <left>
        <color indexed="63"/>
      </left>
      <right style="dotted"/>
      <top style="dotted"/>
      <bottom style="double"/>
    </border>
    <border>
      <left style="dotted"/>
      <right style="thin"/>
      <top style="dotted"/>
      <bottom style="double"/>
    </border>
    <border>
      <left style="medium"/>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dotted"/>
      <bottom style="dotted"/>
    </border>
    <border>
      <left>
        <color indexed="63"/>
      </left>
      <right style="thin"/>
      <top style="dotted"/>
      <bottom style="dotted"/>
    </border>
    <border>
      <left style="thin"/>
      <right style="medium"/>
      <top>
        <color indexed="63"/>
      </top>
      <bottom>
        <color indexed="63"/>
      </bottom>
    </border>
    <border>
      <left style="thin"/>
      <right style="thin"/>
      <top>
        <color indexed="63"/>
      </top>
      <bottom style="thin"/>
    </border>
    <border>
      <left>
        <color indexed="63"/>
      </left>
      <right style="dotted"/>
      <top style="dotted"/>
      <bottom style="thin"/>
    </border>
    <border>
      <left style="dotted"/>
      <right style="thin"/>
      <top style="dotted"/>
      <bottom style="thin"/>
    </border>
    <border>
      <left style="thin"/>
      <right style="medium"/>
      <top>
        <color indexed="63"/>
      </top>
      <bottom style="thin"/>
    </border>
    <border>
      <left style="medium"/>
      <right>
        <color indexed="63"/>
      </right>
      <top style="thin"/>
      <bottom>
        <color indexed="63"/>
      </bottom>
    </border>
    <border>
      <left style="thin"/>
      <right style="thin"/>
      <top style="thin"/>
      <bottom>
        <color indexed="63"/>
      </bottom>
    </border>
    <border>
      <left>
        <color indexed="63"/>
      </left>
      <right style="dotted"/>
      <top style="thin"/>
      <bottom style="dotted"/>
    </border>
    <border>
      <left style="dotted"/>
      <right style="thin"/>
      <top style="thin"/>
      <bottom style="dotted"/>
    </border>
    <border>
      <left>
        <color indexed="63"/>
      </left>
      <right>
        <color indexed="63"/>
      </right>
      <top style="thin"/>
      <bottom>
        <color indexed="63"/>
      </bottom>
    </border>
    <border>
      <left style="thin"/>
      <right style="medium"/>
      <top style="thin"/>
      <bottom>
        <color indexed="63"/>
      </bottom>
    </border>
    <border>
      <left>
        <color indexed="63"/>
      </left>
      <right>
        <color indexed="63"/>
      </right>
      <top style="dotted"/>
      <bottom style="dotted"/>
    </border>
    <border>
      <left style="dotted"/>
      <right>
        <color indexed="63"/>
      </right>
      <top style="dotted"/>
      <bottom style="thin"/>
    </border>
    <border>
      <left>
        <color indexed="63"/>
      </left>
      <right style="thin"/>
      <top style="thin"/>
      <bottom style="dotted"/>
    </border>
    <border>
      <left>
        <color indexed="63"/>
      </left>
      <right style="thin"/>
      <top style="thin"/>
      <bottom>
        <color indexed="63"/>
      </bottom>
    </border>
    <border>
      <left>
        <color indexed="63"/>
      </left>
      <right>
        <color indexed="63"/>
      </right>
      <top style="thin"/>
      <bottom style="dotted"/>
    </border>
    <border>
      <left>
        <color indexed="63"/>
      </left>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
      <left style="thin"/>
      <right style="thin"/>
      <top>
        <color indexed="63"/>
      </top>
      <bottom style="medium"/>
    </border>
    <border>
      <left>
        <color indexed="63"/>
      </left>
      <right style="dotted"/>
      <top style="dotted"/>
      <bottom style="medium"/>
    </border>
    <border>
      <left style="dotted"/>
      <right style="thin"/>
      <top style="dotted"/>
      <bottom style="medium"/>
    </border>
    <border>
      <left style="dotted"/>
      <right>
        <color indexed="63"/>
      </right>
      <top style="dotted"/>
      <bottom style="medium"/>
    </border>
    <border>
      <left>
        <color indexed="63"/>
      </left>
      <right style="thin"/>
      <top>
        <color indexed="63"/>
      </top>
      <bottom style="medium"/>
    </border>
    <border>
      <left style="thin"/>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dotted"/>
    </border>
    <border>
      <left style="dotted"/>
      <right style="thin"/>
      <top style="medium"/>
      <bottom style="thin"/>
    </border>
    <border>
      <left style="dotted"/>
      <right style="medium"/>
      <top style="medium"/>
      <bottom style="thin"/>
    </border>
    <border>
      <left>
        <color indexed="63"/>
      </left>
      <right style="thin"/>
      <top style="medium"/>
      <bottom style="double"/>
    </border>
    <border>
      <left style="thin"/>
      <right style="medium"/>
      <top style="medium"/>
      <bottom style="double"/>
    </border>
    <border>
      <left style="medium"/>
      <right style="double"/>
      <top>
        <color indexed="63"/>
      </top>
      <bottom style="thin"/>
    </border>
    <border>
      <left style="thin"/>
      <right style="medium"/>
      <top style="thin"/>
      <bottom style="thin"/>
    </border>
    <border>
      <left style="medium"/>
      <right style="double"/>
      <top style="thin"/>
      <bottom>
        <color indexed="63"/>
      </bottom>
    </border>
    <border>
      <left style="thin"/>
      <right style="medium"/>
      <top style="thin"/>
      <bottom style="medium"/>
    </border>
    <border>
      <left>
        <color indexed="63"/>
      </left>
      <right style="medium"/>
      <top style="medium"/>
      <bottom style="medium"/>
    </border>
    <border>
      <left style="thin"/>
      <right>
        <color indexed="63"/>
      </right>
      <top>
        <color indexed="63"/>
      </top>
      <bottom>
        <color indexed="63"/>
      </bottom>
    </border>
    <border>
      <left style="thin"/>
      <right>
        <color indexed="63"/>
      </right>
      <top>
        <color indexed="63"/>
      </top>
      <bottom style="thin"/>
    </border>
    <border>
      <left style="dotted"/>
      <right style="thin"/>
      <top>
        <color indexed="63"/>
      </top>
      <bottom style="dotted"/>
    </border>
    <border>
      <left style="dotted"/>
      <right>
        <color indexed="63"/>
      </right>
      <top>
        <color indexed="63"/>
      </top>
      <bottom style="dotted"/>
    </border>
    <border>
      <left>
        <color indexed="63"/>
      </left>
      <right>
        <color indexed="63"/>
      </right>
      <top>
        <color indexed="63"/>
      </top>
      <bottom style="thick"/>
    </border>
    <border>
      <left>
        <color indexed="63"/>
      </left>
      <right style="medium"/>
      <top style="thick"/>
      <bottom>
        <color indexed="63"/>
      </bottom>
    </border>
    <border>
      <left>
        <color indexed="63"/>
      </left>
      <right style="thick"/>
      <top>
        <color indexed="63"/>
      </top>
      <bottom>
        <color indexed="63"/>
      </bottom>
    </border>
    <border>
      <left style="medium"/>
      <right style="dotted"/>
      <top style="thin"/>
      <bottom style="thin"/>
    </border>
    <border>
      <left style="thin"/>
      <right style="thick"/>
      <top style="thin"/>
      <bottom style="thin"/>
    </border>
    <border>
      <left style="thin"/>
      <right style="dotted"/>
      <top style="thin"/>
      <bottom style="thin"/>
    </border>
    <border>
      <left style="medium"/>
      <right style="dotted"/>
      <top style="thin"/>
      <bottom>
        <color indexed="63"/>
      </bottom>
    </border>
    <border>
      <left style="thin"/>
      <right style="dotted"/>
      <top style="thin"/>
      <bottom>
        <color indexed="63"/>
      </bottom>
    </border>
    <border>
      <left style="dotted"/>
      <right style="thin"/>
      <top style="thin"/>
      <bottom>
        <color indexed="63"/>
      </bottom>
    </border>
    <border>
      <left style="thin"/>
      <right style="thick"/>
      <top style="thin"/>
      <bottom>
        <color indexed="63"/>
      </bottom>
    </border>
    <border>
      <left>
        <color indexed="63"/>
      </left>
      <right style="medium"/>
      <top>
        <color indexed="63"/>
      </top>
      <bottom style="thick"/>
    </border>
    <border>
      <left style="medium"/>
      <right style="dotted"/>
      <top style="thin"/>
      <bottom style="thick"/>
    </border>
    <border>
      <left>
        <color indexed="63"/>
      </left>
      <right style="thin"/>
      <top style="thin"/>
      <bottom style="thick"/>
    </border>
    <border>
      <left style="thin"/>
      <right style="medium"/>
      <top style="thin"/>
      <bottom style="thick"/>
    </border>
    <border>
      <left style="thin"/>
      <right style="dotted"/>
      <top style="thin"/>
      <bottom style="thick"/>
    </border>
    <border>
      <left style="dotted"/>
      <right style="thin"/>
      <top style="thin"/>
      <bottom style="thick"/>
    </border>
    <border>
      <left style="thin"/>
      <right style="thick"/>
      <top style="thin"/>
      <bottom style="thick"/>
    </border>
    <border>
      <left style="medium"/>
      <right style="thin"/>
      <top style="medium"/>
      <bottom style="thin"/>
    </border>
    <border>
      <left>
        <color indexed="63"/>
      </left>
      <right style="thick"/>
      <top style="medium"/>
      <bottom>
        <color indexed="63"/>
      </bottom>
    </border>
    <border>
      <left style="thin"/>
      <right style="thin"/>
      <top style="medium"/>
      <bottom style="thin"/>
    </border>
    <border>
      <left>
        <color indexed="63"/>
      </left>
      <right style="medium"/>
      <top style="medium"/>
      <bottom style="thin"/>
    </border>
    <border>
      <left>
        <color indexed="63"/>
      </left>
      <right style="medium"/>
      <top style="thin"/>
      <bottom style="thin"/>
    </border>
    <border>
      <left style="thin"/>
      <right style="thin"/>
      <top style="thin"/>
      <bottom style="medium"/>
    </border>
    <border>
      <left>
        <color indexed="63"/>
      </left>
      <right style="medium"/>
      <top style="thin"/>
      <bottom style="medium"/>
    </border>
    <border>
      <left>
        <color indexed="63"/>
      </left>
      <right>
        <color indexed="63"/>
      </right>
      <top>
        <color indexed="63"/>
      </top>
      <bottom style="medium"/>
    </border>
    <border>
      <left style="medium"/>
      <right style="thin"/>
      <top style="medium"/>
      <bottom style="double"/>
    </border>
    <border>
      <left style="thin"/>
      <right style="dotted"/>
      <top style="dotted"/>
      <bottom style="thin"/>
    </border>
    <border>
      <left style="thin"/>
      <right style="dotted"/>
      <top style="thin"/>
      <bottom style="dotted"/>
    </border>
    <border>
      <left style="medium"/>
      <right>
        <color indexed="63"/>
      </right>
      <top>
        <color indexed="63"/>
      </top>
      <bottom style="medium"/>
    </border>
    <border>
      <left style="thin"/>
      <right>
        <color indexed="63"/>
      </right>
      <top style="thin"/>
      <bottom>
        <color indexed="63"/>
      </bottom>
    </border>
    <border>
      <left style="dotted"/>
      <right>
        <color indexed="63"/>
      </right>
      <top style="thin"/>
      <bottom style="dotted"/>
    </border>
    <border>
      <left>
        <color indexed="63"/>
      </left>
      <right style="dotted"/>
      <top style="dotted"/>
      <bottom>
        <color indexed="63"/>
      </bottom>
    </border>
    <border>
      <left style="dotted"/>
      <right style="thin"/>
      <top style="dotted"/>
      <bottom>
        <color indexed="63"/>
      </bottom>
    </border>
    <border>
      <left style="dotted"/>
      <right>
        <color indexed="63"/>
      </right>
      <top style="dotted"/>
      <bottom>
        <color indexed="63"/>
      </bottom>
    </border>
    <border>
      <left style="thin"/>
      <right style="dotted"/>
      <top style="dotted"/>
      <bottom>
        <color indexed="63"/>
      </bottom>
    </border>
    <border>
      <left style="thin"/>
      <right style="dotted"/>
      <top>
        <color indexed="63"/>
      </top>
      <bottom style="dotted"/>
    </border>
    <border>
      <left style="medium"/>
      <right style="medium"/>
      <top style="double"/>
      <bottom>
        <color indexed="63"/>
      </bottom>
    </border>
    <border>
      <left style="medium"/>
      <right style="medium"/>
      <top>
        <color indexed="63"/>
      </top>
      <bottom style="medium"/>
    </border>
    <border>
      <left style="medium"/>
      <right style="dotted"/>
      <top style="double"/>
      <bottom style="thin"/>
    </border>
    <border>
      <left style="medium"/>
      <right style="dotted"/>
      <top style="thin"/>
      <bottom style="medium"/>
    </border>
    <border>
      <left style="medium"/>
      <right style="dotted"/>
      <top>
        <color indexed="63"/>
      </top>
      <bottom style="thin"/>
    </border>
    <border>
      <left style="medium"/>
      <right style="dotted"/>
      <top style="double"/>
      <bottom>
        <color indexed="63"/>
      </bottom>
    </border>
    <border>
      <left style="medium"/>
      <right style="dotted"/>
      <top>
        <color indexed="63"/>
      </top>
      <bottom>
        <color indexed="63"/>
      </bottom>
    </border>
    <border>
      <left style="thin"/>
      <right>
        <color indexed="63"/>
      </right>
      <top style="double"/>
      <bottom style="thin"/>
    </border>
    <border>
      <left style="thin"/>
      <right>
        <color indexed="63"/>
      </right>
      <top style="thin"/>
      <bottom style="thin"/>
    </border>
    <border>
      <left style="thin"/>
      <right>
        <color indexed="63"/>
      </right>
      <top style="thin"/>
      <bottom style="medium"/>
    </border>
    <border>
      <left style="thin"/>
      <right style="medium"/>
      <top style="double"/>
      <bottom style="thin"/>
    </border>
    <border>
      <left style="medium"/>
      <right>
        <color indexed="63"/>
      </right>
      <top style="double"/>
      <bottom>
        <color indexed="63"/>
      </bottom>
    </border>
    <border>
      <left style="thin"/>
      <right style="thin"/>
      <top style="double"/>
      <bottom>
        <color indexed="63"/>
      </bottom>
    </border>
    <border>
      <left>
        <color indexed="63"/>
      </left>
      <right style="dotted"/>
      <top style="double"/>
      <bottom style="dotted"/>
    </border>
    <border>
      <left>
        <color indexed="63"/>
      </left>
      <right style="thin"/>
      <top style="double"/>
      <bottom style="dotted"/>
    </border>
    <border>
      <left>
        <color indexed="63"/>
      </left>
      <right>
        <color indexed="63"/>
      </right>
      <top style="double"/>
      <bottom style="dotted"/>
    </border>
    <border>
      <left>
        <color indexed="63"/>
      </left>
      <right style="thin"/>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color indexed="63"/>
      </top>
      <bottom style="medium"/>
    </border>
    <border>
      <left>
        <color indexed="63"/>
      </left>
      <right style="medium"/>
      <top>
        <color indexed="63"/>
      </top>
      <bottom style="medium"/>
    </border>
    <border>
      <left style="double"/>
      <right style="thin"/>
      <top style="double"/>
      <bottom>
        <color indexed="63"/>
      </bottom>
    </border>
    <border>
      <left style="double"/>
      <right style="thin"/>
      <top>
        <color indexed="63"/>
      </top>
      <bottom style="thin"/>
    </border>
    <border>
      <left style="medium"/>
      <right>
        <color indexed="63"/>
      </right>
      <top style="medium"/>
      <bottom style="medium"/>
    </border>
    <border>
      <left>
        <color indexed="63"/>
      </left>
      <right>
        <color indexed="63"/>
      </right>
      <top style="medium"/>
      <bottom style="medium"/>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thick"/>
    </border>
    <border>
      <left style="medium"/>
      <right>
        <color indexed="63"/>
      </right>
      <top style="thick"/>
      <bottom>
        <color indexed="63"/>
      </bottom>
    </border>
    <border>
      <left>
        <color indexed="63"/>
      </left>
      <right>
        <color indexed="63"/>
      </right>
      <top style="thick"/>
      <bottom>
        <color indexed="63"/>
      </bottom>
    </border>
    <border>
      <left style="medium"/>
      <right>
        <color indexed="63"/>
      </right>
      <top style="thick"/>
      <bottom style="double"/>
    </border>
    <border>
      <left>
        <color indexed="63"/>
      </left>
      <right>
        <color indexed="63"/>
      </right>
      <top style="thick"/>
      <bottom style="double"/>
    </border>
    <border>
      <left>
        <color indexed="63"/>
      </left>
      <right style="medium"/>
      <top style="thick"/>
      <bottom style="double"/>
    </border>
    <border>
      <left>
        <color indexed="63"/>
      </left>
      <right style="thick"/>
      <top style="thick"/>
      <bottom style="double"/>
    </border>
    <border>
      <left>
        <color indexed="63"/>
      </left>
      <right style="thick"/>
      <top style="thick"/>
      <bottom>
        <color indexed="63"/>
      </bottom>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double"/>
    </border>
    <border>
      <left style="thin"/>
      <right style="thin"/>
      <top style="medium"/>
      <bottom>
        <color indexed="63"/>
      </bottom>
    </border>
    <border>
      <left style="thin"/>
      <right style="thin"/>
      <top>
        <color indexed="63"/>
      </top>
      <bottom style="double"/>
    </border>
    <border>
      <left style="thin"/>
      <right style="medium"/>
      <top style="medium"/>
      <bottom>
        <color indexed="63"/>
      </bottom>
    </border>
    <border>
      <left style="thin"/>
      <right style="medium"/>
      <top>
        <color indexed="63"/>
      </top>
      <bottom style="double"/>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double"/>
    </border>
    <border>
      <left>
        <color indexed="63"/>
      </left>
      <right style="medium"/>
      <top>
        <color indexed="63"/>
      </top>
      <bottom style="double"/>
    </border>
    <border>
      <left style="thin"/>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93">
    <xf numFmtId="0" fontId="0" fillId="0" borderId="0" xfId="0" applyAlignment="1">
      <alignment/>
    </xf>
    <xf numFmtId="0" fontId="0" fillId="2" borderId="0" xfId="0" applyFont="1" applyFill="1" applyAlignment="1" applyProtection="1">
      <alignment horizontal="center"/>
      <protection hidden="1"/>
    </xf>
    <xf numFmtId="0" fontId="0" fillId="2" borderId="0" xfId="0" applyFont="1" applyFill="1" applyAlignment="1" applyProtection="1">
      <alignment/>
      <protection hidden="1"/>
    </xf>
    <xf numFmtId="0" fontId="4" fillId="2" borderId="0" xfId="0" applyFont="1" applyFill="1" applyAlignment="1" applyProtection="1">
      <alignment/>
      <protection hidden="1"/>
    </xf>
    <xf numFmtId="0" fontId="1" fillId="2" borderId="0" xfId="0" applyFont="1" applyFill="1" applyBorder="1" applyAlignment="1" applyProtection="1">
      <alignment horizontal="center"/>
      <protection hidden="1"/>
    </xf>
    <xf numFmtId="0" fontId="0" fillId="2" borderId="0" xfId="0" applyFont="1" applyFill="1" applyBorder="1" applyAlignment="1" applyProtection="1">
      <alignment/>
      <protection hidden="1"/>
    </xf>
    <xf numFmtId="0" fontId="0" fillId="2" borderId="1" xfId="0" applyFont="1" applyFill="1" applyBorder="1" applyAlignment="1" applyProtection="1">
      <alignment horizontal="center"/>
      <protection hidden="1"/>
    </xf>
    <xf numFmtId="0" fontId="0" fillId="2" borderId="2" xfId="0" applyFont="1" applyFill="1" applyBorder="1" applyAlignment="1" applyProtection="1">
      <alignment horizontal="center" vertical="center"/>
      <protection hidden="1"/>
    </xf>
    <xf numFmtId="0" fontId="0" fillId="2" borderId="3" xfId="0" applyFont="1" applyFill="1" applyBorder="1" applyAlignment="1" applyProtection="1">
      <alignment horizontal="center" vertical="center"/>
      <protection hidden="1"/>
    </xf>
    <xf numFmtId="0" fontId="0" fillId="2" borderId="4" xfId="0" applyFont="1" applyFill="1" applyBorder="1" applyAlignment="1" applyProtection="1">
      <alignment horizontal="center" vertical="center"/>
      <protection hidden="1"/>
    </xf>
    <xf numFmtId="0" fontId="0" fillId="2" borderId="3" xfId="0" applyFont="1" applyFill="1" applyBorder="1" applyAlignment="1" applyProtection="1">
      <alignment vertical="center"/>
      <protection hidden="1"/>
    </xf>
    <xf numFmtId="0" fontId="0" fillId="2" borderId="5" xfId="0" applyFont="1" applyFill="1" applyBorder="1" applyAlignment="1" applyProtection="1">
      <alignment vertical="center"/>
      <protection hidden="1"/>
    </xf>
    <xf numFmtId="0" fontId="4" fillId="2" borderId="0" xfId="0" applyFont="1" applyFill="1" applyAlignment="1" applyProtection="1">
      <alignment vertical="center"/>
      <protection hidden="1"/>
    </xf>
    <xf numFmtId="0" fontId="0" fillId="2" borderId="0" xfId="0" applyFont="1" applyFill="1" applyBorder="1" applyAlignment="1" applyProtection="1">
      <alignment vertical="center"/>
      <protection hidden="1"/>
    </xf>
    <xf numFmtId="0" fontId="0" fillId="2" borderId="6" xfId="0" applyFont="1" applyFill="1" applyBorder="1" applyAlignment="1" applyProtection="1">
      <alignment horizontal="left" vertical="center"/>
      <protection hidden="1"/>
    </xf>
    <xf numFmtId="181" fontId="0" fillId="2" borderId="7" xfId="0" applyNumberFormat="1" applyFont="1" applyFill="1" applyBorder="1" applyAlignment="1" applyProtection="1">
      <alignment horizontal="right" vertical="center"/>
      <protection hidden="1"/>
    </xf>
    <xf numFmtId="1" fontId="0" fillId="2" borderId="8" xfId="0" applyNumberFormat="1" applyFont="1" applyFill="1" applyBorder="1" applyAlignment="1" applyProtection="1">
      <alignment horizontal="center" vertical="center"/>
      <protection hidden="1"/>
    </xf>
    <xf numFmtId="181" fontId="0" fillId="2" borderId="9" xfId="0" applyNumberFormat="1" applyFont="1" applyFill="1" applyBorder="1" applyAlignment="1" applyProtection="1">
      <alignment horizontal="right" vertical="center"/>
      <protection hidden="1"/>
    </xf>
    <xf numFmtId="1" fontId="0" fillId="2" borderId="10" xfId="0" applyNumberFormat="1" applyFont="1" applyFill="1" applyBorder="1" applyAlignment="1" applyProtection="1">
      <alignment horizontal="center" vertical="center"/>
      <protection hidden="1"/>
    </xf>
    <xf numFmtId="0" fontId="0" fillId="2" borderId="11" xfId="0" applyFont="1" applyFill="1" applyBorder="1" applyAlignment="1" applyProtection="1">
      <alignment horizontal="left" vertical="center"/>
      <protection hidden="1"/>
    </xf>
    <xf numFmtId="0" fontId="0" fillId="2" borderId="12" xfId="0" applyFont="1" applyFill="1" applyBorder="1" applyAlignment="1" applyProtection="1">
      <alignment horizontal="left" vertical="center"/>
      <protection hidden="1"/>
    </xf>
    <xf numFmtId="181" fontId="0" fillId="2" borderId="13" xfId="0" applyNumberFormat="1" applyFont="1" applyFill="1" applyBorder="1" applyAlignment="1" applyProtection="1">
      <alignment horizontal="right" vertical="center"/>
      <protection hidden="1"/>
    </xf>
    <xf numFmtId="1" fontId="0" fillId="2" borderId="14" xfId="0" applyNumberFormat="1" applyFont="1" applyFill="1" applyBorder="1" applyAlignment="1" applyProtection="1">
      <alignment horizontal="center" vertical="center"/>
      <protection hidden="1"/>
    </xf>
    <xf numFmtId="181" fontId="0" fillId="2" borderId="15" xfId="0" applyNumberFormat="1" applyFont="1" applyFill="1" applyBorder="1" applyAlignment="1" applyProtection="1">
      <alignment horizontal="right" vertical="center"/>
      <protection hidden="1"/>
    </xf>
    <xf numFmtId="1" fontId="0" fillId="2" borderId="16" xfId="0" applyNumberFormat="1" applyFont="1" applyFill="1" applyBorder="1" applyAlignment="1" applyProtection="1">
      <alignment horizontal="center" vertical="center"/>
      <protection hidden="1"/>
    </xf>
    <xf numFmtId="0" fontId="0" fillId="2" borderId="17" xfId="0" applyFont="1" applyFill="1" applyBorder="1" applyAlignment="1" applyProtection="1">
      <alignment horizontal="left" vertical="center"/>
      <protection hidden="1"/>
    </xf>
    <xf numFmtId="181" fontId="0" fillId="2" borderId="18" xfId="0" applyNumberFormat="1" applyFont="1" applyFill="1" applyBorder="1" applyAlignment="1" applyProtection="1">
      <alignment horizontal="right" vertical="center"/>
      <protection hidden="1"/>
    </xf>
    <xf numFmtId="1" fontId="0" fillId="2" borderId="19" xfId="0" applyNumberFormat="1" applyFont="1" applyFill="1" applyBorder="1" applyAlignment="1" applyProtection="1">
      <alignment horizontal="center" vertical="center"/>
      <protection hidden="1"/>
    </xf>
    <xf numFmtId="181" fontId="0" fillId="2" borderId="20" xfId="0" applyNumberFormat="1" applyFont="1" applyFill="1" applyBorder="1" applyAlignment="1" applyProtection="1">
      <alignment horizontal="right" vertical="center"/>
      <protection hidden="1"/>
    </xf>
    <xf numFmtId="1" fontId="0" fillId="2" borderId="21" xfId="0" applyNumberFormat="1" applyFont="1" applyFill="1" applyBorder="1" applyAlignment="1" applyProtection="1">
      <alignment horizontal="center" vertical="center"/>
      <protection hidden="1"/>
    </xf>
    <xf numFmtId="0" fontId="4" fillId="2" borderId="0" xfId="0" applyFont="1" applyFill="1" applyBorder="1" applyAlignment="1" applyProtection="1">
      <alignment/>
      <protection hidden="1"/>
    </xf>
    <xf numFmtId="0" fontId="4" fillId="2" borderId="0" xfId="0" applyFont="1" applyFill="1" applyAlignment="1" applyProtection="1">
      <alignment horizontal="center"/>
      <protection hidden="1"/>
    </xf>
    <xf numFmtId="0" fontId="14" fillId="2" borderId="0" xfId="0" applyFont="1" applyFill="1" applyBorder="1" applyAlignment="1" applyProtection="1">
      <alignment horizontal="center"/>
      <protection hidden="1"/>
    </xf>
    <xf numFmtId="0" fontId="0" fillId="2" borderId="22" xfId="0" applyFont="1" applyFill="1" applyBorder="1" applyAlignment="1" applyProtection="1">
      <alignment/>
      <protection hidden="1"/>
    </xf>
    <xf numFmtId="0" fontId="0" fillId="2" borderId="23" xfId="0" applyFont="1" applyFill="1" applyBorder="1" applyAlignment="1" applyProtection="1">
      <alignment horizontal="center"/>
      <protection hidden="1"/>
    </xf>
    <xf numFmtId="0" fontId="0" fillId="2" borderId="5" xfId="0" applyFont="1" applyFill="1" applyBorder="1" applyAlignment="1" applyProtection="1">
      <alignment horizontal="center" vertical="center"/>
      <protection hidden="1"/>
    </xf>
    <xf numFmtId="0" fontId="0" fillId="2" borderId="22" xfId="0" applyFont="1" applyFill="1" applyBorder="1" applyAlignment="1" applyProtection="1">
      <alignment vertical="center"/>
      <protection hidden="1"/>
    </xf>
    <xf numFmtId="181" fontId="0" fillId="2" borderId="7" xfId="16" applyNumberFormat="1" applyFont="1" applyFill="1" applyBorder="1" applyAlignment="1" applyProtection="1">
      <alignment horizontal="right" vertical="center"/>
      <protection hidden="1"/>
    </xf>
    <xf numFmtId="0" fontId="0" fillId="2" borderId="8" xfId="0" applyFont="1" applyFill="1" applyBorder="1" applyAlignment="1" applyProtection="1">
      <alignment horizontal="center" vertical="center"/>
      <protection hidden="1"/>
    </xf>
    <xf numFmtId="178" fontId="0" fillId="2" borderId="9" xfId="0" applyNumberFormat="1" applyFont="1" applyFill="1" applyBorder="1" applyAlignment="1" applyProtection="1">
      <alignment horizontal="right" vertical="center"/>
      <protection hidden="1"/>
    </xf>
    <xf numFmtId="0" fontId="0" fillId="2" borderId="10" xfId="0" applyFont="1" applyFill="1" applyBorder="1" applyAlignment="1" applyProtection="1">
      <alignment horizontal="center" vertical="center"/>
      <protection hidden="1"/>
    </xf>
    <xf numFmtId="181" fontId="0" fillId="2" borderId="24" xfId="16" applyNumberFormat="1" applyFont="1" applyFill="1" applyBorder="1" applyAlignment="1" applyProtection="1">
      <alignment horizontal="right" vertical="center"/>
      <protection hidden="1"/>
    </xf>
    <xf numFmtId="0" fontId="0" fillId="2" borderId="14" xfId="0" applyFont="1" applyFill="1" applyBorder="1" applyAlignment="1" applyProtection="1">
      <alignment horizontal="center" vertical="center"/>
      <protection hidden="1"/>
    </xf>
    <xf numFmtId="178" fontId="0" fillId="2" borderId="15" xfId="0" applyNumberFormat="1" applyFont="1" applyFill="1" applyBorder="1" applyAlignment="1" applyProtection="1">
      <alignment horizontal="right" vertical="center"/>
      <protection hidden="1"/>
    </xf>
    <xf numFmtId="0" fontId="0" fillId="2" borderId="16" xfId="0" applyFont="1" applyFill="1" applyBorder="1" applyAlignment="1" applyProtection="1">
      <alignment horizontal="center" vertical="center"/>
      <protection hidden="1"/>
    </xf>
    <xf numFmtId="181" fontId="0" fillId="2" borderId="18" xfId="16" applyNumberFormat="1" applyFont="1" applyFill="1" applyBorder="1" applyAlignment="1" applyProtection="1">
      <alignment horizontal="right" vertical="center"/>
      <protection hidden="1"/>
    </xf>
    <xf numFmtId="0" fontId="0" fillId="2" borderId="19" xfId="0" applyFont="1" applyFill="1" applyBorder="1" applyAlignment="1" applyProtection="1">
      <alignment horizontal="center" vertical="center"/>
      <protection hidden="1"/>
    </xf>
    <xf numFmtId="178" fontId="0" fillId="2" borderId="20" xfId="0" applyNumberFormat="1" applyFont="1" applyFill="1" applyBorder="1" applyAlignment="1" applyProtection="1">
      <alignment horizontal="right" vertical="center"/>
      <protection hidden="1"/>
    </xf>
    <xf numFmtId="0" fontId="0" fillId="2" borderId="21" xfId="0" applyFont="1" applyFill="1" applyBorder="1" applyAlignment="1" applyProtection="1">
      <alignment horizontal="center" vertical="center"/>
      <protection hidden="1"/>
    </xf>
    <xf numFmtId="1" fontId="4" fillId="2" borderId="0" xfId="0" applyNumberFormat="1" applyFont="1" applyFill="1" applyAlignment="1" applyProtection="1">
      <alignment horizontal="center"/>
      <protection hidden="1"/>
    </xf>
    <xf numFmtId="180" fontId="4" fillId="2" borderId="0" xfId="0" applyNumberFormat="1" applyFont="1" applyFill="1" applyAlignment="1" applyProtection="1">
      <alignment vertical="center"/>
      <protection hidden="1"/>
    </xf>
    <xf numFmtId="0" fontId="0" fillId="2" borderId="0" xfId="0" applyFont="1" applyFill="1" applyAlignment="1" applyProtection="1">
      <alignment vertical="center"/>
      <protection hidden="1"/>
    </xf>
    <xf numFmtId="0" fontId="14" fillId="2" borderId="0" xfId="0" applyFont="1" applyFill="1" applyBorder="1" applyAlignment="1" applyProtection="1">
      <alignment horizontal="center" vertical="center"/>
      <protection hidden="1"/>
    </xf>
    <xf numFmtId="0" fontId="0" fillId="2" borderId="0" xfId="0" applyFont="1" applyFill="1" applyAlignment="1" applyProtection="1">
      <alignment vertical="center"/>
      <protection hidden="1"/>
    </xf>
    <xf numFmtId="0" fontId="0" fillId="2" borderId="22" xfId="0" applyNumberFormat="1" applyFont="1" applyFill="1" applyBorder="1" applyAlignment="1" applyProtection="1">
      <alignment vertical="center"/>
      <protection hidden="1"/>
    </xf>
    <xf numFmtId="46" fontId="0" fillId="2" borderId="25" xfId="0" applyNumberFormat="1" applyFont="1" applyFill="1" applyBorder="1" applyAlignment="1" applyProtection="1">
      <alignment horizontal="center" vertical="center"/>
      <protection hidden="1"/>
    </xf>
    <xf numFmtId="46" fontId="0" fillId="2" borderId="26" xfId="0" applyNumberFormat="1" applyFont="1" applyFill="1" applyBorder="1" applyAlignment="1" applyProtection="1">
      <alignment horizontal="center" vertical="center"/>
      <protection hidden="1"/>
    </xf>
    <xf numFmtId="0" fontId="0" fillId="2" borderId="27" xfId="0" applyFont="1" applyFill="1" applyBorder="1" applyAlignment="1" applyProtection="1">
      <alignment horizontal="center" vertical="center"/>
      <protection hidden="1"/>
    </xf>
    <xf numFmtId="0" fontId="0" fillId="2" borderId="28" xfId="0" applyFont="1" applyFill="1" applyBorder="1" applyAlignment="1" applyProtection="1">
      <alignment horizontal="center" vertical="center"/>
      <protection hidden="1"/>
    </xf>
    <xf numFmtId="0" fontId="0" fillId="2" borderId="29" xfId="0" applyFont="1" applyFill="1" applyBorder="1" applyAlignment="1" applyProtection="1">
      <alignment horizontal="left" vertical="center"/>
      <protection hidden="1"/>
    </xf>
    <xf numFmtId="0" fontId="0" fillId="2" borderId="30" xfId="0" applyFont="1" applyFill="1" applyBorder="1" applyAlignment="1" applyProtection="1">
      <alignment horizontal="left" vertical="center"/>
      <protection hidden="1"/>
    </xf>
    <xf numFmtId="0" fontId="0" fillId="2" borderId="28" xfId="0" applyFont="1" applyFill="1" applyBorder="1" applyAlignment="1" applyProtection="1">
      <alignment vertical="center"/>
      <protection hidden="1"/>
    </xf>
    <xf numFmtId="0" fontId="0" fillId="2" borderId="31" xfId="0" applyFont="1" applyFill="1" applyBorder="1" applyAlignment="1" applyProtection="1">
      <alignment horizontal="left" vertical="center"/>
      <protection hidden="1"/>
    </xf>
    <xf numFmtId="0" fontId="0" fillId="2" borderId="32" xfId="0" applyFont="1" applyFill="1" applyBorder="1" applyAlignment="1" applyProtection="1">
      <alignment horizontal="left" vertical="center"/>
      <protection hidden="1"/>
    </xf>
    <xf numFmtId="0" fontId="0" fillId="2" borderId="33" xfId="0" applyFont="1" applyFill="1" applyBorder="1" applyAlignment="1" applyProtection="1">
      <alignment horizontal="left" vertical="center"/>
      <protection hidden="1"/>
    </xf>
    <xf numFmtId="0" fontId="0" fillId="2" borderId="34" xfId="0" applyFont="1" applyFill="1" applyBorder="1" applyAlignment="1" applyProtection="1">
      <alignment horizontal="left" vertical="center"/>
      <protection hidden="1"/>
    </xf>
    <xf numFmtId="0" fontId="0" fillId="2" borderId="35" xfId="0" applyFont="1" applyFill="1" applyBorder="1" applyAlignment="1" applyProtection="1">
      <alignment horizontal="left" vertical="center"/>
      <protection hidden="1"/>
    </xf>
    <xf numFmtId="0" fontId="0" fillId="2" borderId="36" xfId="0" applyFont="1" applyFill="1" applyBorder="1" applyAlignment="1" applyProtection="1">
      <alignment horizontal="left" vertical="center"/>
      <protection hidden="1"/>
    </xf>
    <xf numFmtId="0" fontId="0" fillId="2" borderId="37" xfId="0" applyFont="1" applyFill="1" applyBorder="1" applyAlignment="1" applyProtection="1">
      <alignment horizontal="left" vertical="center"/>
      <protection hidden="1"/>
    </xf>
    <xf numFmtId="0" fontId="0" fillId="2" borderId="38" xfId="0" applyFont="1" applyFill="1" applyBorder="1" applyAlignment="1" applyProtection="1">
      <alignment horizontal="left" vertical="center"/>
      <protection hidden="1"/>
    </xf>
    <xf numFmtId="0" fontId="0" fillId="2" borderId="0" xfId="0" applyFont="1" applyFill="1" applyAlignment="1" applyProtection="1">
      <alignment/>
      <protection hidden="1"/>
    </xf>
    <xf numFmtId="0" fontId="0" fillId="2" borderId="0" xfId="0" applyFont="1" applyFill="1" applyAlignment="1" applyProtection="1">
      <alignment horizontal="right"/>
      <protection hidden="1"/>
    </xf>
    <xf numFmtId="38" fontId="0" fillId="0" borderId="39" xfId="16" applyFont="1" applyFill="1" applyBorder="1" applyAlignment="1" applyProtection="1">
      <alignment vertical="center"/>
      <protection locked="0"/>
    </xf>
    <xf numFmtId="21" fontId="0" fillId="0" borderId="8" xfId="16" applyNumberFormat="1" applyFont="1" applyFill="1" applyBorder="1" applyAlignment="1" applyProtection="1">
      <alignment horizontal="center" vertical="center"/>
      <protection locked="0"/>
    </xf>
    <xf numFmtId="38" fontId="0" fillId="0" borderId="7" xfId="16" applyFont="1" applyFill="1" applyBorder="1" applyAlignment="1" applyProtection="1">
      <alignment vertical="center"/>
      <protection locked="0"/>
    </xf>
    <xf numFmtId="38" fontId="0" fillId="0" borderId="40" xfId="16" applyFont="1" applyFill="1" applyBorder="1" applyAlignment="1" applyProtection="1">
      <alignment vertical="center"/>
      <protection locked="0"/>
    </xf>
    <xf numFmtId="21" fontId="0" fillId="0" borderId="10" xfId="16" applyNumberFormat="1" applyFont="1" applyFill="1" applyBorder="1" applyAlignment="1" applyProtection="1">
      <alignment horizontal="center" vertical="center"/>
      <protection locked="0"/>
    </xf>
    <xf numFmtId="38" fontId="0" fillId="0" borderId="41" xfId="16" applyFont="1" applyFill="1" applyBorder="1" applyAlignment="1" applyProtection="1">
      <alignment vertical="center"/>
      <protection locked="0"/>
    </xf>
    <xf numFmtId="21" fontId="0" fillId="0" borderId="42" xfId="16" applyNumberFormat="1" applyFont="1" applyFill="1" applyBorder="1" applyAlignment="1" applyProtection="1">
      <alignment horizontal="center" vertical="center"/>
      <protection locked="0"/>
    </xf>
    <xf numFmtId="38" fontId="0" fillId="0" borderId="43" xfId="16" applyFont="1" applyFill="1" applyBorder="1" applyAlignment="1" applyProtection="1">
      <alignment vertical="center"/>
      <protection locked="0"/>
    </xf>
    <xf numFmtId="21" fontId="0" fillId="0" borderId="44" xfId="16" applyNumberFormat="1" applyFont="1" applyFill="1" applyBorder="1" applyAlignment="1" applyProtection="1">
      <alignment horizontal="center" vertical="center"/>
      <protection locked="0"/>
    </xf>
    <xf numFmtId="38" fontId="0" fillId="0" borderId="24" xfId="16" applyFont="1" applyFill="1" applyBorder="1" applyAlignment="1" applyProtection="1">
      <alignment vertical="center"/>
      <protection locked="0"/>
    </xf>
    <xf numFmtId="21" fontId="0" fillId="0" borderId="14" xfId="16" applyNumberFormat="1" applyFont="1" applyFill="1" applyBorder="1" applyAlignment="1" applyProtection="1">
      <alignment horizontal="center" vertical="center"/>
      <protection locked="0"/>
    </xf>
    <xf numFmtId="38" fontId="0" fillId="0" borderId="13" xfId="16" applyFont="1" applyFill="1" applyBorder="1" applyAlignment="1" applyProtection="1">
      <alignment vertical="center"/>
      <protection locked="0"/>
    </xf>
    <xf numFmtId="21" fontId="0" fillId="0" borderId="16" xfId="16" applyNumberFormat="1" applyFont="1" applyFill="1" applyBorder="1" applyAlignment="1" applyProtection="1">
      <alignment horizontal="center" vertical="center"/>
      <protection locked="0"/>
    </xf>
    <xf numFmtId="38" fontId="0" fillId="0" borderId="18" xfId="16" applyFont="1" applyFill="1" applyBorder="1" applyAlignment="1" applyProtection="1">
      <alignment vertical="center"/>
      <protection locked="0"/>
    </xf>
    <xf numFmtId="21" fontId="0" fillId="0" borderId="19" xfId="16" applyNumberFormat="1" applyFont="1" applyFill="1" applyBorder="1" applyAlignment="1" applyProtection="1">
      <alignment horizontal="center" vertical="center"/>
      <protection locked="0"/>
    </xf>
    <xf numFmtId="38" fontId="0" fillId="0" borderId="45" xfId="16" applyFont="1" applyFill="1" applyBorder="1" applyAlignment="1" applyProtection="1">
      <alignment vertical="center"/>
      <protection locked="0"/>
    </xf>
    <xf numFmtId="0" fontId="0" fillId="2" borderId="46" xfId="0" applyFont="1" applyFill="1" applyBorder="1" applyAlignment="1" applyProtection="1">
      <alignment horizontal="center" vertical="center"/>
      <protection hidden="1"/>
    </xf>
    <xf numFmtId="0" fontId="0" fillId="2" borderId="47" xfId="0" applyFont="1" applyFill="1" applyBorder="1" applyAlignment="1" applyProtection="1">
      <alignment horizontal="center" vertical="center"/>
      <protection hidden="1"/>
    </xf>
    <xf numFmtId="21" fontId="0" fillId="0" borderId="21" xfId="16" applyNumberFormat="1" applyFont="1" applyFill="1" applyBorder="1" applyAlignment="1" applyProtection="1">
      <alignment horizontal="center" vertical="center"/>
      <protection locked="0"/>
    </xf>
    <xf numFmtId="0" fontId="0" fillId="2" borderId="0" xfId="0" applyFill="1" applyAlignment="1" applyProtection="1">
      <alignment/>
      <protection hidden="1"/>
    </xf>
    <xf numFmtId="0" fontId="0" fillId="0" borderId="48" xfId="0" applyBorder="1" applyAlignment="1" applyProtection="1">
      <alignment horizontal="center"/>
      <protection hidden="1"/>
    </xf>
    <xf numFmtId="0" fontId="0" fillId="0" borderId="49" xfId="0" applyFill="1" applyBorder="1" applyAlignment="1" applyProtection="1">
      <alignment horizontal="center"/>
      <protection hidden="1"/>
    </xf>
    <xf numFmtId="0" fontId="0" fillId="0" borderId="50" xfId="0" applyBorder="1" applyAlignment="1" applyProtection="1">
      <alignment horizontal="left"/>
      <protection hidden="1"/>
    </xf>
    <xf numFmtId="0" fontId="0" fillId="0" borderId="51" xfId="0" applyBorder="1" applyAlignment="1" applyProtection="1">
      <alignment horizontal="center"/>
      <protection hidden="1"/>
    </xf>
    <xf numFmtId="181" fontId="0" fillId="0" borderId="52" xfId="0" applyNumberFormat="1" applyBorder="1" applyAlignment="1" applyProtection="1">
      <alignment/>
      <protection hidden="1"/>
    </xf>
    <xf numFmtId="181" fontId="0" fillId="0" borderId="53" xfId="0" applyNumberFormat="1" applyBorder="1" applyAlignment="1" applyProtection="1">
      <alignment horizontal="right"/>
      <protection hidden="1"/>
    </xf>
    <xf numFmtId="0" fontId="0" fillId="0" borderId="44" xfId="0" applyBorder="1" applyAlignment="1" applyProtection="1">
      <alignment horizontal="left"/>
      <protection hidden="1"/>
    </xf>
    <xf numFmtId="181" fontId="0" fillId="0" borderId="54" xfId="0" applyNumberFormat="1" applyBorder="1" applyAlignment="1" applyProtection="1">
      <alignment horizontal="right"/>
      <protection hidden="1"/>
    </xf>
    <xf numFmtId="0" fontId="0" fillId="0" borderId="21" xfId="0" applyBorder="1" applyAlignment="1" applyProtection="1">
      <alignment horizontal="left"/>
      <protection hidden="1"/>
    </xf>
    <xf numFmtId="0" fontId="0" fillId="0" borderId="55" xfId="0" applyBorder="1" applyAlignment="1" applyProtection="1">
      <alignment horizontal="center"/>
      <protection hidden="1"/>
    </xf>
    <xf numFmtId="181" fontId="0" fillId="0" borderId="56" xfId="0" applyNumberFormat="1" applyBorder="1" applyAlignment="1" applyProtection="1">
      <alignment/>
      <protection hidden="1"/>
    </xf>
    <xf numFmtId="181" fontId="0" fillId="0" borderId="57" xfId="0" applyNumberFormat="1" applyBorder="1" applyAlignment="1" applyProtection="1">
      <alignment horizontal="right"/>
      <protection hidden="1"/>
    </xf>
    <xf numFmtId="0" fontId="0" fillId="0" borderId="10" xfId="0" applyBorder="1" applyAlignment="1" applyProtection="1">
      <alignment horizontal="left"/>
      <protection hidden="1"/>
    </xf>
    <xf numFmtId="181" fontId="0" fillId="0" borderId="58" xfId="0" applyNumberFormat="1" applyBorder="1" applyAlignment="1" applyProtection="1">
      <alignment/>
      <protection hidden="1"/>
    </xf>
    <xf numFmtId="0" fontId="0" fillId="2" borderId="0" xfId="0" applyFill="1" applyBorder="1" applyAlignment="1" applyProtection="1">
      <alignment/>
      <protection hidden="1"/>
    </xf>
    <xf numFmtId="0" fontId="0" fillId="2" borderId="0" xfId="0" applyFill="1" applyAlignment="1" applyProtection="1">
      <alignment/>
      <protection hidden="1"/>
    </xf>
    <xf numFmtId="0" fontId="0" fillId="0" borderId="50" xfId="0" applyFill="1" applyBorder="1" applyAlignment="1" applyProtection="1">
      <alignment/>
      <protection hidden="1"/>
    </xf>
    <xf numFmtId="0" fontId="0" fillId="0" borderId="59" xfId="0" applyFill="1" applyBorder="1" applyAlignment="1" applyProtection="1">
      <alignment horizontal="center"/>
      <protection hidden="1"/>
    </xf>
    <xf numFmtId="181" fontId="0" fillId="0" borderId="52" xfId="0" applyNumberFormat="1" applyFill="1" applyBorder="1" applyAlignment="1" applyProtection="1">
      <alignment/>
      <protection hidden="1"/>
    </xf>
    <xf numFmtId="0" fontId="0" fillId="0" borderId="44" xfId="0" applyFill="1" applyBorder="1" applyAlignment="1" applyProtection="1">
      <alignment/>
      <protection hidden="1"/>
    </xf>
    <xf numFmtId="181" fontId="0" fillId="0" borderId="60" xfId="0" applyNumberFormat="1" applyFill="1" applyBorder="1" applyAlignment="1" applyProtection="1">
      <alignment/>
      <protection hidden="1"/>
    </xf>
    <xf numFmtId="0" fontId="0" fillId="0" borderId="21" xfId="0" applyFill="1" applyBorder="1" applyAlignment="1" applyProtection="1">
      <alignment/>
      <protection hidden="1"/>
    </xf>
    <xf numFmtId="0" fontId="0" fillId="0" borderId="55" xfId="0" applyFill="1" applyBorder="1" applyAlignment="1" applyProtection="1">
      <alignment horizontal="center"/>
      <protection hidden="1"/>
    </xf>
    <xf numFmtId="181" fontId="0" fillId="0" borderId="56" xfId="0" applyNumberFormat="1" applyFill="1" applyBorder="1" applyAlignment="1" applyProtection="1">
      <alignment/>
      <protection hidden="1"/>
    </xf>
    <xf numFmtId="0" fontId="0" fillId="0" borderId="10" xfId="0" applyFill="1" applyBorder="1" applyAlignment="1" applyProtection="1">
      <alignment/>
      <protection hidden="1"/>
    </xf>
    <xf numFmtId="0" fontId="0" fillId="0" borderId="61" xfId="0" applyFill="1" applyBorder="1" applyAlignment="1" applyProtection="1">
      <alignment/>
      <protection hidden="1"/>
    </xf>
    <xf numFmtId="0" fontId="0" fillId="0" borderId="62" xfId="0" applyFill="1" applyBorder="1" applyAlignment="1" applyProtection="1">
      <alignment horizontal="center"/>
      <protection hidden="1"/>
    </xf>
    <xf numFmtId="181" fontId="0" fillId="0" borderId="52" xfId="0" applyNumberFormat="1" applyFill="1" applyBorder="1" applyAlignment="1" applyProtection="1">
      <alignment/>
      <protection hidden="1"/>
    </xf>
    <xf numFmtId="181" fontId="0" fillId="0" borderId="63" xfId="0" applyNumberFormat="1" applyFill="1" applyBorder="1" applyAlignment="1" applyProtection="1">
      <alignment/>
      <protection hidden="1"/>
    </xf>
    <xf numFmtId="0" fontId="0" fillId="0" borderId="44" xfId="0" applyFill="1" applyBorder="1" applyAlignment="1" applyProtection="1">
      <alignment/>
      <protection hidden="1"/>
    </xf>
    <xf numFmtId="0" fontId="0" fillId="0" borderId="64" xfId="0" applyFill="1" applyBorder="1" applyAlignment="1" applyProtection="1">
      <alignment horizontal="center"/>
      <protection hidden="1"/>
    </xf>
    <xf numFmtId="181" fontId="0" fillId="0" borderId="60" xfId="0" applyNumberFormat="1" applyFill="1" applyBorder="1" applyAlignment="1" applyProtection="1">
      <alignment/>
      <protection hidden="1"/>
    </xf>
    <xf numFmtId="0" fontId="0" fillId="0" borderId="21" xfId="0" applyFill="1" applyBorder="1" applyAlignment="1" applyProtection="1">
      <alignment/>
      <protection hidden="1"/>
    </xf>
    <xf numFmtId="181" fontId="0" fillId="0" borderId="56" xfId="0" applyNumberFormat="1" applyFill="1" applyBorder="1" applyAlignment="1" applyProtection="1">
      <alignment/>
      <protection hidden="1"/>
    </xf>
    <xf numFmtId="0" fontId="0" fillId="0" borderId="65" xfId="0" applyFill="1" applyBorder="1" applyAlignment="1" applyProtection="1">
      <alignment/>
      <protection hidden="1"/>
    </xf>
    <xf numFmtId="0" fontId="0" fillId="0" borderId="50" xfId="0" applyFill="1" applyBorder="1" applyAlignment="1" applyProtection="1">
      <alignment/>
      <protection hidden="1"/>
    </xf>
    <xf numFmtId="0" fontId="0" fillId="0" borderId="66" xfId="0" applyFill="1" applyBorder="1" applyAlignment="1" applyProtection="1">
      <alignment horizontal="center"/>
      <protection hidden="1"/>
    </xf>
    <xf numFmtId="0" fontId="0" fillId="0" borderId="10" xfId="0" applyFill="1" applyBorder="1" applyAlignment="1" applyProtection="1">
      <alignment/>
      <protection hidden="1"/>
    </xf>
    <xf numFmtId="178" fontId="0" fillId="0" borderId="52" xfId="0" applyNumberFormat="1" applyFill="1" applyBorder="1" applyAlignment="1" applyProtection="1">
      <alignment/>
      <protection hidden="1"/>
    </xf>
    <xf numFmtId="178" fontId="0" fillId="0" borderId="60" xfId="0" applyNumberFormat="1" applyFill="1" applyBorder="1" applyAlignment="1" applyProtection="1">
      <alignment/>
      <protection hidden="1"/>
    </xf>
    <xf numFmtId="178" fontId="0" fillId="0" borderId="56" xfId="0" applyNumberFormat="1" applyFill="1" applyBorder="1" applyAlignment="1" applyProtection="1">
      <alignment/>
      <protection hidden="1"/>
    </xf>
    <xf numFmtId="181" fontId="4" fillId="2" borderId="0" xfId="0" applyNumberFormat="1" applyFont="1" applyFill="1" applyAlignment="1" applyProtection="1">
      <alignment horizontal="center"/>
      <protection hidden="1"/>
    </xf>
    <xf numFmtId="178" fontId="4" fillId="2" borderId="0" xfId="0" applyNumberFormat="1" applyFont="1" applyFill="1" applyAlignment="1" applyProtection="1">
      <alignment horizontal="center"/>
      <protection hidden="1"/>
    </xf>
    <xf numFmtId="178" fontId="5" fillId="2" borderId="0" xfId="0" applyNumberFormat="1" applyFont="1" applyFill="1" applyBorder="1" applyAlignment="1" applyProtection="1">
      <alignment/>
      <protection hidden="1"/>
    </xf>
    <xf numFmtId="0" fontId="4" fillId="2" borderId="0" xfId="0" applyFont="1" applyFill="1" applyBorder="1" applyAlignment="1" applyProtection="1">
      <alignment/>
      <protection hidden="1"/>
    </xf>
    <xf numFmtId="0" fontId="5" fillId="2" borderId="0" xfId="0" applyFont="1" applyFill="1" applyAlignment="1" applyProtection="1">
      <alignment/>
      <protection hidden="1"/>
    </xf>
    <xf numFmtId="0" fontId="4" fillId="0" borderId="67" xfId="0" applyFont="1" applyFill="1" applyBorder="1" applyAlignment="1" applyProtection="1">
      <alignment horizontal="center"/>
      <protection hidden="1"/>
    </xf>
    <xf numFmtId="0" fontId="4" fillId="0" borderId="68" xfId="0" applyFont="1" applyFill="1" applyBorder="1" applyAlignment="1" applyProtection="1">
      <alignment horizontal="center"/>
      <protection hidden="1"/>
    </xf>
    <xf numFmtId="0" fontId="4" fillId="0" borderId="69" xfId="0" applyFont="1" applyFill="1" applyBorder="1" applyAlignment="1" applyProtection="1">
      <alignment horizontal="center"/>
      <protection hidden="1"/>
    </xf>
    <xf numFmtId="0" fontId="4" fillId="0" borderId="70" xfId="0" applyFont="1" applyFill="1" applyBorder="1" applyAlignment="1" applyProtection="1">
      <alignment horizontal="center"/>
      <protection hidden="1"/>
    </xf>
    <xf numFmtId="0" fontId="4" fillId="2" borderId="22" xfId="0" applyFont="1" applyFill="1" applyBorder="1" applyAlignment="1" applyProtection="1">
      <alignment/>
      <protection hidden="1"/>
    </xf>
    <xf numFmtId="0" fontId="4" fillId="0" borderId="71" xfId="0" applyFont="1" applyFill="1" applyBorder="1" applyAlignment="1" applyProtection="1">
      <alignment horizontal="center"/>
      <protection hidden="1"/>
    </xf>
    <xf numFmtId="181" fontId="5" fillId="0" borderId="67" xfId="0" applyNumberFormat="1" applyFont="1" applyFill="1" applyBorder="1" applyAlignment="1" applyProtection="1">
      <alignment/>
      <protection hidden="1"/>
    </xf>
    <xf numFmtId="1" fontId="5" fillId="0" borderId="68" xfId="0" applyNumberFormat="1" applyFont="1" applyFill="1" applyBorder="1" applyAlignment="1" applyProtection="1">
      <alignment horizontal="center"/>
      <protection hidden="1"/>
    </xf>
    <xf numFmtId="178" fontId="5" fillId="0" borderId="67" xfId="0" applyNumberFormat="1" applyFont="1" applyFill="1" applyBorder="1" applyAlignment="1" applyProtection="1">
      <alignment/>
      <protection hidden="1"/>
    </xf>
    <xf numFmtId="0" fontId="5" fillId="0" borderId="72" xfId="0" applyFont="1" applyFill="1" applyBorder="1" applyAlignment="1" applyProtection="1">
      <alignment horizontal="center"/>
      <protection hidden="1"/>
    </xf>
    <xf numFmtId="0" fontId="4" fillId="0" borderId="73" xfId="0" applyFont="1" applyFill="1" applyBorder="1" applyAlignment="1" applyProtection="1">
      <alignment horizontal="center"/>
      <protection hidden="1"/>
    </xf>
    <xf numFmtId="0" fontId="5" fillId="0" borderId="74" xfId="0" applyFont="1" applyFill="1" applyBorder="1" applyAlignment="1" applyProtection="1">
      <alignment horizontal="left"/>
      <protection hidden="1"/>
    </xf>
    <xf numFmtId="0" fontId="8" fillId="0" borderId="75" xfId="0" applyFont="1" applyBorder="1" applyAlignment="1" applyProtection="1">
      <alignment horizontal="left"/>
      <protection hidden="1"/>
    </xf>
    <xf numFmtId="0" fontId="5" fillId="0" borderId="0" xfId="0" applyFont="1" applyFill="1" applyBorder="1" applyAlignment="1" applyProtection="1">
      <alignment horizontal="left"/>
      <protection hidden="1"/>
    </xf>
    <xf numFmtId="182" fontId="4" fillId="0" borderId="76" xfId="0" applyNumberFormat="1" applyFont="1" applyFill="1" applyBorder="1" applyAlignment="1" applyProtection="1">
      <alignment horizontal="right"/>
      <protection hidden="1"/>
    </xf>
    <xf numFmtId="0" fontId="4" fillId="0" borderId="35" xfId="0" applyFont="1" applyFill="1" applyBorder="1" applyAlignment="1" applyProtection="1">
      <alignment horizontal="center"/>
      <protection hidden="1"/>
    </xf>
    <xf numFmtId="0" fontId="4" fillId="0" borderId="77" xfId="0" applyFont="1" applyFill="1" applyBorder="1" applyAlignment="1" applyProtection="1">
      <alignment horizontal="center"/>
      <protection hidden="1"/>
    </xf>
    <xf numFmtId="181" fontId="5" fillId="0" borderId="78" xfId="0" applyNumberFormat="1" applyFont="1" applyFill="1" applyBorder="1" applyAlignment="1" applyProtection="1">
      <alignment/>
      <protection hidden="1"/>
    </xf>
    <xf numFmtId="1" fontId="5" fillId="0" borderId="79" xfId="0" applyNumberFormat="1" applyFont="1" applyFill="1" applyBorder="1" applyAlignment="1" applyProtection="1">
      <alignment horizontal="center"/>
      <protection hidden="1"/>
    </xf>
    <xf numFmtId="0" fontId="5" fillId="0" borderId="73" xfId="0" applyFont="1" applyFill="1" applyBorder="1" applyAlignment="1" applyProtection="1">
      <alignment horizontal="center"/>
      <protection hidden="1"/>
    </xf>
    <xf numFmtId="178" fontId="5" fillId="0" borderId="53" xfId="0" applyNumberFormat="1" applyFont="1" applyFill="1" applyBorder="1" applyAlignment="1" applyProtection="1">
      <alignment horizontal="left"/>
      <protection hidden="1"/>
    </xf>
    <xf numFmtId="1" fontId="4" fillId="0" borderId="80" xfId="0" applyNumberFormat="1" applyFont="1" applyFill="1" applyBorder="1" applyAlignment="1" applyProtection="1">
      <alignment horizontal="right"/>
      <protection hidden="1"/>
    </xf>
    <xf numFmtId="0" fontId="4" fillId="0" borderId="81" xfId="0" applyFont="1" applyFill="1" applyBorder="1" applyAlignment="1" applyProtection="1">
      <alignment horizontal="center"/>
      <protection hidden="1"/>
    </xf>
    <xf numFmtId="0" fontId="4" fillId="0" borderId="82" xfId="0" applyFont="1" applyFill="1" applyBorder="1" applyAlignment="1" applyProtection="1">
      <alignment horizontal="center"/>
      <protection hidden="1"/>
    </xf>
    <xf numFmtId="181" fontId="5" fillId="0" borderId="83" xfId="0" applyNumberFormat="1" applyFont="1" applyFill="1" applyBorder="1" applyAlignment="1" applyProtection="1">
      <alignment/>
      <protection hidden="1"/>
    </xf>
    <xf numFmtId="1" fontId="5" fillId="0" borderId="84" xfId="0" applyNumberFormat="1" applyFont="1" applyFill="1" applyBorder="1" applyAlignment="1" applyProtection="1">
      <alignment horizontal="center"/>
      <protection hidden="1"/>
    </xf>
    <xf numFmtId="178" fontId="5" fillId="0" borderId="83" xfId="0" applyNumberFormat="1" applyFont="1" applyFill="1" applyBorder="1" applyAlignment="1" applyProtection="1">
      <alignment/>
      <protection hidden="1"/>
    </xf>
    <xf numFmtId="0" fontId="5" fillId="0" borderId="82" xfId="0" applyFont="1" applyFill="1" applyBorder="1" applyAlignment="1" applyProtection="1">
      <alignment horizontal="center"/>
      <protection hidden="1"/>
    </xf>
    <xf numFmtId="178" fontId="5" fillId="0" borderId="85" xfId="0" applyNumberFormat="1" applyFont="1" applyFill="1" applyBorder="1" applyAlignment="1" applyProtection="1">
      <alignment horizontal="left"/>
      <protection hidden="1"/>
    </xf>
    <xf numFmtId="1" fontId="4" fillId="0" borderId="86" xfId="0" applyNumberFormat="1" applyFont="1" applyFill="1" applyBorder="1" applyAlignment="1" applyProtection="1">
      <alignment horizontal="right"/>
      <protection hidden="1"/>
    </xf>
    <xf numFmtId="0" fontId="8" fillId="0" borderId="87" xfId="0" applyFont="1" applyBorder="1" applyAlignment="1" applyProtection="1">
      <alignment horizontal="left"/>
      <protection hidden="1"/>
    </xf>
    <xf numFmtId="1" fontId="5" fillId="0" borderId="88" xfId="0" applyNumberFormat="1" applyFont="1" applyFill="1" applyBorder="1" applyAlignment="1" applyProtection="1">
      <alignment horizontal="center"/>
      <protection hidden="1"/>
    </xf>
    <xf numFmtId="0" fontId="5" fillId="0" borderId="77" xfId="0" applyFont="1" applyFill="1" applyBorder="1" applyAlignment="1" applyProtection="1">
      <alignment horizontal="center"/>
      <protection hidden="1"/>
    </xf>
    <xf numFmtId="1" fontId="5" fillId="0" borderId="89" xfId="0" applyNumberFormat="1" applyFont="1" applyFill="1" applyBorder="1" applyAlignment="1" applyProtection="1">
      <alignment horizontal="center"/>
      <protection hidden="1"/>
    </xf>
    <xf numFmtId="178" fontId="5" fillId="0" borderId="90" xfId="0" applyNumberFormat="1" applyFont="1" applyFill="1" applyBorder="1" applyAlignment="1" applyProtection="1">
      <alignment horizontal="left"/>
      <protection hidden="1"/>
    </xf>
    <xf numFmtId="1" fontId="5" fillId="0" borderId="91" xfId="0" applyNumberFormat="1" applyFont="1" applyFill="1" applyBorder="1" applyAlignment="1" applyProtection="1">
      <alignment horizontal="center"/>
      <protection hidden="1"/>
    </xf>
    <xf numFmtId="0" fontId="5" fillId="0" borderId="92" xfId="0" applyFont="1" applyFill="1" applyBorder="1" applyAlignment="1" applyProtection="1">
      <alignment horizontal="left"/>
      <protection hidden="1"/>
    </xf>
    <xf numFmtId="1" fontId="5" fillId="0" borderId="93" xfId="0" applyNumberFormat="1" applyFont="1" applyFill="1" applyBorder="1" applyAlignment="1" applyProtection="1">
      <alignment horizontal="left"/>
      <protection hidden="1"/>
    </xf>
    <xf numFmtId="1" fontId="15" fillId="0" borderId="93" xfId="0" applyNumberFormat="1" applyFont="1" applyFill="1" applyBorder="1" applyAlignment="1" applyProtection="1">
      <alignment horizontal="left"/>
      <protection hidden="1"/>
    </xf>
    <xf numFmtId="0" fontId="5" fillId="0" borderId="92" xfId="0" applyFont="1" applyFill="1" applyBorder="1" applyAlignment="1" applyProtection="1">
      <alignment/>
      <protection hidden="1"/>
    </xf>
    <xf numFmtId="1" fontId="5" fillId="0" borderId="0" xfId="0" applyNumberFormat="1" applyFont="1" applyFill="1" applyBorder="1" applyAlignment="1" applyProtection="1">
      <alignment horizontal="left"/>
      <protection hidden="1"/>
    </xf>
    <xf numFmtId="0" fontId="5" fillId="0" borderId="94" xfId="0" applyFont="1" applyFill="1" applyBorder="1" applyAlignment="1" applyProtection="1">
      <alignment horizontal="left"/>
      <protection hidden="1"/>
    </xf>
    <xf numFmtId="0" fontId="4" fillId="0" borderId="80" xfId="0" applyFont="1" applyFill="1" applyBorder="1" applyAlignment="1" applyProtection="1">
      <alignment/>
      <protection hidden="1"/>
    </xf>
    <xf numFmtId="0" fontId="4" fillId="0" borderId="95" xfId="0" applyFont="1" applyFill="1" applyBorder="1" applyAlignment="1" applyProtection="1">
      <alignment horizontal="center"/>
      <protection hidden="1"/>
    </xf>
    <xf numFmtId="181" fontId="5" fillId="0" borderId="96" xfId="0" applyNumberFormat="1" applyFont="1" applyFill="1" applyBorder="1" applyAlignment="1" applyProtection="1">
      <alignment/>
      <protection hidden="1"/>
    </xf>
    <xf numFmtId="1" fontId="5" fillId="0" borderId="97" xfId="0" applyNumberFormat="1" applyFont="1" applyFill="1" applyBorder="1" applyAlignment="1" applyProtection="1">
      <alignment horizontal="center"/>
      <protection hidden="1"/>
    </xf>
    <xf numFmtId="1" fontId="5" fillId="0" borderId="98" xfId="0" applyNumberFormat="1" applyFont="1" applyFill="1" applyBorder="1" applyAlignment="1" applyProtection="1">
      <alignment horizontal="center"/>
      <protection hidden="1"/>
    </xf>
    <xf numFmtId="0" fontId="5" fillId="0" borderId="95" xfId="0" applyFont="1" applyFill="1" applyBorder="1" applyAlignment="1" applyProtection="1">
      <alignment horizontal="center"/>
      <protection hidden="1"/>
    </xf>
    <xf numFmtId="178" fontId="5" fillId="0" borderId="99" xfId="0" applyNumberFormat="1" applyFont="1" applyFill="1" applyBorder="1" applyAlignment="1" applyProtection="1">
      <alignment horizontal="left"/>
      <protection hidden="1"/>
    </xf>
    <xf numFmtId="1" fontId="4" fillId="0" borderId="100" xfId="0" applyNumberFormat="1" applyFont="1" applyFill="1" applyBorder="1" applyAlignment="1" applyProtection="1">
      <alignment horizontal="right"/>
      <protection hidden="1"/>
    </xf>
    <xf numFmtId="0" fontId="4" fillId="2" borderId="0" xfId="0" applyFont="1" applyFill="1" applyAlignment="1" applyProtection="1">
      <alignment/>
      <protection hidden="1"/>
    </xf>
    <xf numFmtId="0" fontId="4" fillId="2" borderId="101" xfId="0" applyFont="1" applyFill="1" applyBorder="1" applyAlignment="1" applyProtection="1">
      <alignment/>
      <protection hidden="1"/>
    </xf>
    <xf numFmtId="0" fontId="4" fillId="2" borderId="101" xfId="0" applyFont="1" applyFill="1" applyBorder="1" applyAlignment="1" applyProtection="1">
      <alignment horizontal="center"/>
      <protection hidden="1"/>
    </xf>
    <xf numFmtId="0" fontId="5" fillId="0" borderId="87" xfId="0" applyFont="1" applyFill="1" applyBorder="1" applyAlignment="1" applyProtection="1">
      <alignment horizontal="left"/>
      <protection hidden="1"/>
    </xf>
    <xf numFmtId="1" fontId="5" fillId="0" borderId="102" xfId="0" applyNumberFormat="1" applyFont="1" applyFill="1" applyBorder="1" applyAlignment="1" applyProtection="1">
      <alignment horizontal="center"/>
      <protection hidden="1"/>
    </xf>
    <xf numFmtId="0" fontId="0" fillId="3" borderId="103" xfId="0" applyFont="1" applyFill="1" applyBorder="1" applyAlignment="1" applyProtection="1">
      <alignment horizontal="center" vertical="center"/>
      <protection locked="0"/>
    </xf>
    <xf numFmtId="0" fontId="0" fillId="3" borderId="104" xfId="0" applyFont="1" applyFill="1" applyBorder="1" applyAlignment="1" applyProtection="1">
      <alignment horizontal="center" vertical="center"/>
      <protection locked="0"/>
    </xf>
    <xf numFmtId="0" fontId="0" fillId="2" borderId="0" xfId="0" applyFill="1" applyAlignment="1" applyProtection="1">
      <alignment horizontal="center"/>
      <protection hidden="1"/>
    </xf>
    <xf numFmtId="0" fontId="0" fillId="2" borderId="0" xfId="0" applyFill="1" applyAlignment="1" applyProtection="1">
      <alignment horizontal="center" vertical="top"/>
      <protection hidden="1"/>
    </xf>
    <xf numFmtId="0" fontId="0" fillId="2" borderId="0" xfId="0" applyFill="1" applyAlignment="1" applyProtection="1">
      <alignment vertical="top" wrapText="1"/>
      <protection hidden="1"/>
    </xf>
    <xf numFmtId="0" fontId="0" fillId="0" borderId="1" xfId="0" applyFill="1" applyBorder="1" applyAlignment="1" applyProtection="1">
      <alignment horizontal="center" vertical="top"/>
      <protection hidden="1"/>
    </xf>
    <xf numFmtId="0" fontId="0" fillId="0" borderId="105" xfId="0" applyFill="1" applyBorder="1" applyAlignment="1" applyProtection="1">
      <alignment horizontal="center" vertical="top"/>
      <protection hidden="1"/>
    </xf>
    <xf numFmtId="0" fontId="0" fillId="0" borderId="106" xfId="0" applyFill="1" applyBorder="1" applyAlignment="1" applyProtection="1">
      <alignment horizontal="center" vertical="top" wrapText="1"/>
      <protection hidden="1"/>
    </xf>
    <xf numFmtId="0" fontId="0" fillId="0" borderId="107" xfId="0" applyFill="1" applyBorder="1" applyAlignment="1" applyProtection="1">
      <alignment horizontal="center" vertical="center"/>
      <protection hidden="1"/>
    </xf>
    <xf numFmtId="0" fontId="0" fillId="0" borderId="80" xfId="0" applyFont="1" applyFill="1" applyBorder="1" applyAlignment="1" applyProtection="1">
      <alignment vertical="top" wrapText="1"/>
      <protection hidden="1"/>
    </xf>
    <xf numFmtId="0" fontId="0" fillId="0" borderId="11" xfId="0" applyFill="1" applyBorder="1" applyAlignment="1" applyProtection="1">
      <alignment horizontal="center" vertical="center"/>
      <protection hidden="1"/>
    </xf>
    <xf numFmtId="0" fontId="0" fillId="0" borderId="108" xfId="0" applyFont="1" applyFill="1" applyBorder="1" applyAlignment="1" applyProtection="1">
      <alignment vertical="top" wrapText="1"/>
      <protection hidden="1"/>
    </xf>
    <xf numFmtId="0" fontId="0" fillId="0" borderId="54" xfId="0" applyFill="1" applyBorder="1" applyAlignment="1" applyProtection="1">
      <alignment horizontal="center" vertical="center"/>
      <protection hidden="1"/>
    </xf>
    <xf numFmtId="0" fontId="0" fillId="0" borderId="108" xfId="0" applyNumberFormat="1" applyFont="1" applyFill="1" applyBorder="1" applyAlignment="1" applyProtection="1">
      <alignment vertical="top" wrapText="1"/>
      <protection hidden="1"/>
    </xf>
    <xf numFmtId="0" fontId="0" fillId="0" borderId="109" xfId="0" applyFill="1" applyBorder="1" applyAlignment="1" applyProtection="1">
      <alignment horizontal="center" vertical="center"/>
      <protection hidden="1"/>
    </xf>
    <xf numFmtId="0" fontId="0" fillId="0" borderId="90" xfId="0" applyFill="1" applyBorder="1" applyAlignment="1" applyProtection="1">
      <alignment horizontal="center" vertical="center" wrapText="1"/>
      <protection hidden="1"/>
    </xf>
    <xf numFmtId="0" fontId="0" fillId="0" borderId="86" xfId="0" applyNumberFormat="1" applyFont="1" applyFill="1" applyBorder="1" applyAlignment="1" applyProtection="1">
      <alignment vertical="top" wrapText="1"/>
      <protection hidden="1"/>
    </xf>
    <xf numFmtId="0" fontId="0" fillId="0" borderId="17" xfId="0" applyFill="1" applyBorder="1" applyAlignment="1" applyProtection="1">
      <alignment horizontal="center" vertical="center"/>
      <protection hidden="1"/>
    </xf>
    <xf numFmtId="0" fontId="0" fillId="0" borderId="57" xfId="0" applyFill="1" applyBorder="1" applyAlignment="1" applyProtection="1">
      <alignment horizontal="center" vertical="center" wrapText="1"/>
      <protection hidden="1"/>
    </xf>
    <xf numFmtId="0" fontId="0" fillId="0" borderId="110" xfId="0" applyNumberFormat="1" applyFont="1" applyFill="1" applyBorder="1" applyAlignment="1" applyProtection="1">
      <alignment vertical="top" wrapText="1"/>
      <protection hidden="1"/>
    </xf>
    <xf numFmtId="0" fontId="18" fillId="2" borderId="111" xfId="0" applyFont="1" applyFill="1" applyBorder="1" applyAlignment="1" applyProtection="1">
      <alignment vertical="top" wrapText="1"/>
      <protection hidden="1"/>
    </xf>
    <xf numFmtId="21" fontId="0" fillId="0" borderId="44" xfId="16" applyNumberFormat="1" applyFont="1" applyFill="1" applyBorder="1" applyAlignment="1" applyProtection="1">
      <alignment horizontal="left" vertical="center"/>
      <protection locked="0"/>
    </xf>
    <xf numFmtId="181" fontId="5" fillId="0" borderId="74" xfId="0" applyNumberFormat="1" applyFont="1" applyFill="1" applyBorder="1" applyAlignment="1" applyProtection="1">
      <alignment/>
      <protection hidden="1"/>
    </xf>
    <xf numFmtId="181" fontId="5" fillId="0" borderId="92" xfId="0" applyNumberFormat="1" applyFont="1" applyFill="1" applyBorder="1" applyAlignment="1" applyProtection="1">
      <alignment/>
      <protection hidden="1"/>
    </xf>
    <xf numFmtId="0" fontId="4" fillId="0" borderId="112" xfId="0" applyFont="1" applyFill="1" applyBorder="1" applyAlignment="1" applyProtection="1">
      <alignment horizontal="center"/>
      <protection hidden="1"/>
    </xf>
    <xf numFmtId="0" fontId="4" fillId="0" borderId="113" xfId="0" applyFont="1" applyFill="1" applyBorder="1" applyAlignment="1" applyProtection="1">
      <alignment horizontal="center"/>
      <protection hidden="1"/>
    </xf>
    <xf numFmtId="1" fontId="5" fillId="0" borderId="114" xfId="0" applyNumberFormat="1" applyFont="1" applyFill="1" applyBorder="1" applyAlignment="1" applyProtection="1">
      <alignment horizontal="center"/>
      <protection hidden="1"/>
    </xf>
    <xf numFmtId="1" fontId="5" fillId="0" borderId="115" xfId="0" applyNumberFormat="1" applyFont="1" applyFill="1" applyBorder="1" applyAlignment="1" applyProtection="1">
      <alignment horizontal="center"/>
      <protection hidden="1"/>
    </xf>
    <xf numFmtId="0" fontId="5" fillId="0" borderId="90" xfId="0" applyFont="1" applyFill="1" applyBorder="1" applyAlignment="1" applyProtection="1">
      <alignment horizontal="center"/>
      <protection hidden="1"/>
    </xf>
    <xf numFmtId="0" fontId="5" fillId="0" borderId="53" xfId="0" applyFont="1" applyFill="1" applyBorder="1" applyAlignment="1" applyProtection="1">
      <alignment horizontal="center"/>
      <protection hidden="1"/>
    </xf>
    <xf numFmtId="0" fontId="0" fillId="2" borderId="0" xfId="0" applyFont="1" applyFill="1" applyAlignment="1" applyProtection="1">
      <alignment shrinkToFit="1"/>
      <protection hidden="1" locked="0"/>
    </xf>
    <xf numFmtId="0" fontId="0" fillId="2" borderId="0" xfId="0" applyFont="1" applyFill="1" applyBorder="1" applyAlignment="1" applyProtection="1">
      <alignment shrinkToFit="1"/>
      <protection hidden="1" locked="0"/>
    </xf>
    <xf numFmtId="0" fontId="0" fillId="2" borderId="0" xfId="0" applyFont="1" applyFill="1" applyBorder="1" applyAlignment="1" applyProtection="1">
      <alignment horizontal="center" shrinkToFit="1"/>
      <protection hidden="1" locked="0"/>
    </xf>
    <xf numFmtId="0" fontId="0" fillId="2" borderId="0" xfId="0" applyFont="1" applyFill="1" applyAlignment="1" applyProtection="1">
      <alignment horizontal="center" shrinkToFit="1"/>
      <protection hidden="1" locked="0"/>
    </xf>
    <xf numFmtId="0" fontId="7" fillId="2" borderId="0" xfId="0" applyFont="1" applyFill="1" applyAlignment="1" applyProtection="1">
      <alignment horizontal="right" shrinkToFit="1"/>
      <protection hidden="1" locked="0"/>
    </xf>
    <xf numFmtId="0" fontId="7" fillId="0" borderId="28" xfId="0" applyFont="1" applyFill="1" applyBorder="1" applyAlignment="1" applyProtection="1">
      <alignment horizontal="right" shrinkToFit="1"/>
      <protection hidden="1" locked="0"/>
    </xf>
    <xf numFmtId="0" fontId="7" fillId="2" borderId="112" xfId="0" applyFont="1" applyFill="1" applyBorder="1" applyAlignment="1" applyProtection="1">
      <alignment horizontal="left" shrinkToFit="1"/>
      <protection hidden="1" locked="0"/>
    </xf>
    <xf numFmtId="0" fontId="7" fillId="2" borderId="72" xfId="0" applyFont="1" applyFill="1" applyBorder="1" applyAlignment="1" applyProtection="1">
      <alignment horizontal="left" shrinkToFit="1"/>
      <protection hidden="1" locked="0"/>
    </xf>
    <xf numFmtId="0" fontId="7" fillId="2" borderId="0" xfId="0" applyFont="1" applyFill="1" applyAlignment="1" applyProtection="1">
      <alignment shrinkToFit="1"/>
      <protection hidden="1" locked="0"/>
    </xf>
    <xf numFmtId="0" fontId="7" fillId="2" borderId="0" xfId="0" applyFont="1" applyFill="1" applyBorder="1" applyAlignment="1" applyProtection="1">
      <alignment horizontal="right" shrinkToFit="1"/>
      <protection hidden="1" locked="0"/>
    </xf>
    <xf numFmtId="0" fontId="7" fillId="2" borderId="0" xfId="0" applyFont="1" applyFill="1" applyBorder="1" applyAlignment="1" applyProtection="1">
      <alignment horizontal="left" shrinkToFit="1"/>
      <protection hidden="1" locked="0"/>
    </xf>
    <xf numFmtId="0" fontId="7" fillId="2" borderId="0" xfId="0" applyFont="1" applyFill="1" applyBorder="1" applyAlignment="1" applyProtection="1">
      <alignment horizontal="center" shrinkToFit="1"/>
      <protection hidden="1" locked="0"/>
    </xf>
    <xf numFmtId="0" fontId="7" fillId="2" borderId="0" xfId="0" applyFont="1" applyFill="1" applyAlignment="1" applyProtection="1">
      <alignment horizontal="center" shrinkToFit="1"/>
      <protection hidden="1" locked="0"/>
    </xf>
    <xf numFmtId="0" fontId="7" fillId="2" borderId="0" xfId="0" applyFont="1" applyFill="1" applyBorder="1" applyAlignment="1" applyProtection="1">
      <alignment shrinkToFit="1"/>
      <protection hidden="1" locked="0"/>
    </xf>
    <xf numFmtId="0" fontId="7" fillId="2" borderId="0" xfId="0" applyFont="1" applyFill="1" applyBorder="1" applyAlignment="1" applyProtection="1">
      <alignment horizontal="right" shrinkToFit="1"/>
      <protection locked="0"/>
    </xf>
    <xf numFmtId="0" fontId="7" fillId="0" borderId="28" xfId="0" applyFont="1" applyFill="1" applyBorder="1" applyAlignment="1" applyProtection="1">
      <alignment shrinkToFit="1"/>
      <protection hidden="1" locked="0"/>
    </xf>
    <xf numFmtId="0" fontId="0" fillId="2" borderId="116" xfId="0" applyFill="1" applyBorder="1" applyAlignment="1" applyProtection="1">
      <alignment horizontal="center" shrinkToFit="1"/>
      <protection hidden="1" locked="0"/>
    </xf>
    <xf numFmtId="0" fontId="11" fillId="2" borderId="116" xfId="0" applyFont="1" applyFill="1" applyBorder="1" applyAlignment="1" applyProtection="1">
      <alignment horizontal="left" shrinkToFit="1"/>
      <protection hidden="1" locked="0"/>
    </xf>
    <xf numFmtId="0" fontId="0" fillId="2" borderId="117" xfId="0" applyFill="1" applyBorder="1" applyAlignment="1" applyProtection="1">
      <alignment horizontal="center" shrinkToFit="1"/>
      <protection hidden="1" locked="0"/>
    </xf>
    <xf numFmtId="0" fontId="0" fillId="2" borderId="0" xfId="0" applyFont="1" applyFill="1" applyAlignment="1" applyProtection="1">
      <alignment vertical="center" shrinkToFit="1"/>
      <protection hidden="1" locked="0"/>
    </xf>
    <xf numFmtId="0" fontId="0" fillId="2" borderId="22" xfId="0" applyFill="1" applyBorder="1" applyAlignment="1" applyProtection="1">
      <alignment horizontal="center" shrinkToFit="1"/>
      <protection hidden="1" locked="0"/>
    </xf>
    <xf numFmtId="0" fontId="0" fillId="0" borderId="52" xfId="0" applyFont="1" applyBorder="1" applyAlignment="1" applyProtection="1">
      <alignment horizontal="center" vertical="center" shrinkToFit="1"/>
      <protection hidden="1" locked="0"/>
    </xf>
    <xf numFmtId="0" fontId="0" fillId="2" borderId="0" xfId="0" applyFill="1" applyBorder="1" applyAlignment="1" applyProtection="1">
      <alignment horizontal="center" shrinkToFit="1"/>
      <protection hidden="1" locked="0"/>
    </xf>
    <xf numFmtId="0" fontId="0" fillId="0" borderId="63" xfId="0" applyFill="1" applyBorder="1" applyAlignment="1" applyProtection="1">
      <alignment horizontal="center" shrinkToFit="1"/>
      <protection hidden="1" locked="0"/>
    </xf>
    <xf numFmtId="0" fontId="0" fillId="0" borderId="63" xfId="0" applyFont="1" applyBorder="1" applyAlignment="1" applyProtection="1">
      <alignment horizontal="center" vertical="center" shrinkToFit="1"/>
      <protection hidden="1" locked="0"/>
    </xf>
    <xf numFmtId="0" fontId="0" fillId="2" borderId="118" xfId="0" applyFill="1" applyBorder="1" applyAlignment="1" applyProtection="1">
      <alignment horizontal="center" shrinkToFit="1"/>
      <protection hidden="1" locked="0"/>
    </xf>
    <xf numFmtId="0" fontId="10" fillId="2" borderId="60" xfId="0" applyFont="1" applyFill="1" applyBorder="1" applyAlignment="1" applyProtection="1">
      <alignment horizontal="center" vertical="center" shrinkToFit="1"/>
      <protection hidden="1" locked="0"/>
    </xf>
    <xf numFmtId="0" fontId="0" fillId="2" borderId="71" xfId="0" applyFill="1" applyBorder="1" applyAlignment="1" applyProtection="1">
      <alignment horizontal="center" shrinkToFit="1"/>
      <protection hidden="1" locked="0"/>
    </xf>
    <xf numFmtId="0" fontId="0" fillId="0" borderId="119" xfId="0" applyBorder="1" applyAlignment="1" applyProtection="1">
      <alignment horizontal="center" shrinkToFit="1"/>
      <protection hidden="1" locked="0"/>
    </xf>
    <xf numFmtId="0" fontId="0" fillId="0" borderId="54" xfId="0" applyBorder="1" applyAlignment="1" applyProtection="1">
      <alignment horizontal="center" shrinkToFit="1"/>
      <protection hidden="1" locked="0"/>
    </xf>
    <xf numFmtId="0" fontId="0" fillId="0" borderId="108" xfId="0" applyFill="1" applyBorder="1" applyAlignment="1" applyProtection="1">
      <alignment horizontal="center" shrinkToFit="1"/>
      <protection hidden="1" locked="0"/>
    </xf>
    <xf numFmtId="0" fontId="0" fillId="0" borderId="43" xfId="0" applyBorder="1" applyAlignment="1" applyProtection="1">
      <alignment horizontal="center" shrinkToFit="1"/>
      <protection hidden="1" locked="0"/>
    </xf>
    <xf numFmtId="0" fontId="0" fillId="0" borderId="42" xfId="0" applyBorder="1" applyAlignment="1" applyProtection="1">
      <alignment horizontal="center" shrinkToFit="1"/>
      <protection hidden="1" locked="0"/>
    </xf>
    <xf numFmtId="0" fontId="0" fillId="0" borderId="43" xfId="0" applyFont="1" applyBorder="1" applyAlignment="1" applyProtection="1">
      <alignment horizontal="center" vertical="center" shrinkToFit="1"/>
      <protection hidden="1" locked="0"/>
    </xf>
    <xf numFmtId="0" fontId="0" fillId="0" borderId="42" xfId="0" applyFont="1" applyBorder="1" applyAlignment="1" applyProtection="1">
      <alignment horizontal="center" vertical="center" shrinkToFit="1"/>
      <protection hidden="1" locked="0"/>
    </xf>
    <xf numFmtId="0" fontId="0" fillId="0" borderId="120" xfId="0" applyFill="1" applyBorder="1" applyAlignment="1" applyProtection="1">
      <alignment horizontal="center" shrinkToFit="1"/>
      <protection hidden="1" locked="0"/>
    </xf>
    <xf numFmtId="0" fontId="0" fillId="0" borderId="121" xfId="0" applyBorder="1" applyAlignment="1" applyProtection="1">
      <alignment horizontal="center" shrinkToFit="1"/>
      <protection hidden="1" locked="0"/>
    </xf>
    <xf numFmtId="0" fontId="0" fillId="0" borderId="121" xfId="0" applyFont="1" applyBorder="1" applyAlignment="1" applyProtection="1">
      <alignment horizontal="center" vertical="center" shrinkToFit="1"/>
      <protection hidden="1" locked="0"/>
    </xf>
    <xf numFmtId="0" fontId="0" fillId="0" borderId="122" xfId="0" applyBorder="1" applyAlignment="1" applyProtection="1">
      <alignment horizontal="center" shrinkToFit="1"/>
      <protection hidden="1" locked="0"/>
    </xf>
    <xf numFmtId="0" fontId="0" fillId="0" borderId="90" xfId="0" applyBorder="1" applyAlignment="1" applyProtection="1">
      <alignment horizontal="center" shrinkToFit="1"/>
      <protection hidden="1" locked="0"/>
    </xf>
    <xf numFmtId="0" fontId="0" fillId="0" borderId="86" xfId="0" applyFill="1" applyBorder="1" applyAlignment="1" applyProtection="1">
      <alignment horizontal="center" shrinkToFit="1"/>
      <protection hidden="1" locked="0"/>
    </xf>
    <xf numFmtId="0" fontId="0" fillId="0" borderId="123" xfId="0" applyBorder="1" applyAlignment="1" applyProtection="1">
      <alignment horizontal="center" shrinkToFit="1"/>
      <protection hidden="1" locked="0"/>
    </xf>
    <xf numFmtId="0" fontId="0" fillId="0" borderId="124" xfId="0" applyBorder="1" applyAlignment="1" applyProtection="1">
      <alignment horizontal="center" shrinkToFit="1"/>
      <protection hidden="1" locked="0"/>
    </xf>
    <xf numFmtId="0" fontId="0" fillId="0" borderId="123" xfId="0" applyFont="1" applyBorder="1" applyAlignment="1" applyProtection="1">
      <alignment horizontal="center" vertical="center" shrinkToFit="1"/>
      <protection hidden="1" locked="0"/>
    </xf>
    <xf numFmtId="0" fontId="0" fillId="0" borderId="124" xfId="0" applyFont="1" applyBorder="1" applyAlignment="1" applyProtection="1">
      <alignment horizontal="center" vertical="center" shrinkToFit="1"/>
      <protection hidden="1" locked="0"/>
    </xf>
    <xf numFmtId="0" fontId="0" fillId="0" borderId="125" xfId="0" applyFill="1" applyBorder="1" applyAlignment="1" applyProtection="1">
      <alignment horizontal="center" shrinkToFit="1"/>
      <protection hidden="1" locked="0"/>
    </xf>
    <xf numFmtId="0" fontId="0" fillId="2" borderId="126" xfId="0" applyFill="1" applyBorder="1" applyAlignment="1" applyProtection="1">
      <alignment horizontal="center" shrinkToFit="1"/>
      <protection hidden="1" locked="0"/>
    </xf>
    <xf numFmtId="0" fontId="0" fillId="0" borderId="127" xfId="0" applyBorder="1" applyAlignment="1" applyProtection="1">
      <alignment horizontal="center" shrinkToFit="1"/>
      <protection hidden="1" locked="0"/>
    </xf>
    <xf numFmtId="0" fontId="0" fillId="0" borderId="128" xfId="0" applyBorder="1" applyAlignment="1" applyProtection="1">
      <alignment horizontal="center" shrinkToFit="1"/>
      <protection hidden="1" locked="0"/>
    </xf>
    <xf numFmtId="0" fontId="0" fillId="0" borderId="129" xfId="0" applyFill="1" applyBorder="1" applyAlignment="1" applyProtection="1">
      <alignment horizontal="center" shrinkToFit="1"/>
      <protection hidden="1" locked="0"/>
    </xf>
    <xf numFmtId="0" fontId="0" fillId="0" borderId="130" xfId="0" applyBorder="1" applyAlignment="1" applyProtection="1">
      <alignment horizontal="center" shrinkToFit="1"/>
      <protection hidden="1" locked="0"/>
    </xf>
    <xf numFmtId="0" fontId="0" fillId="0" borderId="131" xfId="0" applyBorder="1" applyAlignment="1" applyProtection="1">
      <alignment horizontal="center" shrinkToFit="1"/>
      <protection hidden="1" locked="0"/>
    </xf>
    <xf numFmtId="0" fontId="0" fillId="0" borderId="132" xfId="0" applyFill="1" applyBorder="1" applyAlignment="1" applyProtection="1">
      <alignment horizontal="center" shrinkToFit="1"/>
      <protection hidden="1" locked="0"/>
    </xf>
    <xf numFmtId="0" fontId="0" fillId="0" borderId="130" xfId="0" applyFont="1" applyBorder="1" applyAlignment="1" applyProtection="1">
      <alignment horizontal="center" vertical="center" shrinkToFit="1"/>
      <protection hidden="1" locked="0"/>
    </xf>
    <xf numFmtId="0" fontId="0" fillId="0" borderId="131" xfId="0" applyFont="1" applyBorder="1" applyAlignment="1" applyProtection="1">
      <alignment horizontal="center" vertical="center" shrinkToFit="1"/>
      <protection hidden="1" locked="0"/>
    </xf>
    <xf numFmtId="0" fontId="0" fillId="0" borderId="133" xfId="0" applyFont="1" applyBorder="1" applyAlignment="1" applyProtection="1">
      <alignment horizontal="center" vertical="center" shrinkToFit="1"/>
      <protection hidden="1" locked="0"/>
    </xf>
    <xf numFmtId="0" fontId="0" fillId="2" borderId="101" xfId="0" applyFill="1" applyBorder="1" applyAlignment="1" applyProtection="1">
      <alignment horizontal="center" shrinkToFit="1"/>
      <protection hidden="1" locked="0"/>
    </xf>
    <xf numFmtId="0" fontId="0" fillId="0" borderId="133" xfId="0" applyFill="1" applyBorder="1" applyAlignment="1" applyProtection="1">
      <alignment horizontal="center" shrinkToFit="1"/>
      <protection hidden="1" locked="0"/>
    </xf>
    <xf numFmtId="0" fontId="0" fillId="2" borderId="134" xfId="0" applyFill="1" applyBorder="1" applyAlignment="1" applyProtection="1">
      <alignment horizontal="center" shrinkToFit="1"/>
      <protection hidden="1" locked="0"/>
    </xf>
    <xf numFmtId="0" fontId="0" fillId="2" borderId="133" xfId="0" applyFont="1" applyFill="1" applyBorder="1" applyAlignment="1" applyProtection="1">
      <alignment vertical="center" shrinkToFit="1"/>
      <protection hidden="1" locked="0"/>
    </xf>
    <xf numFmtId="0" fontId="0" fillId="2" borderId="135" xfId="18" applyNumberFormat="1" applyFont="1" applyFill="1" applyBorder="1" applyAlignment="1" applyProtection="1">
      <alignment horizontal="center" shrinkToFit="1"/>
      <protection hidden="1" locked="0"/>
    </xf>
    <xf numFmtId="0" fontId="0" fillId="2" borderId="136" xfId="18" applyNumberFormat="1" applyFont="1" applyFill="1" applyBorder="1" applyAlignment="1" applyProtection="1">
      <alignment horizontal="center" shrinkToFit="1"/>
      <protection hidden="1" locked="0"/>
    </xf>
    <xf numFmtId="0" fontId="0" fillId="2" borderId="60" xfId="0" applyFont="1" applyFill="1" applyBorder="1" applyAlignment="1" applyProtection="1">
      <alignment horizontal="center" vertical="center" shrinkToFit="1"/>
      <protection hidden="1" locked="0"/>
    </xf>
    <xf numFmtId="0" fontId="0" fillId="2" borderId="28" xfId="0" applyFont="1" applyFill="1" applyBorder="1" applyAlignment="1" applyProtection="1">
      <alignment horizontal="center" vertical="center" shrinkToFit="1"/>
      <protection hidden="1" locked="0"/>
    </xf>
    <xf numFmtId="0" fontId="0" fillId="2" borderId="137" xfId="0" applyFont="1" applyFill="1" applyBorder="1" applyAlignment="1" applyProtection="1">
      <alignment horizontal="center" vertical="center" shrinkToFit="1"/>
      <protection hidden="1" locked="0"/>
    </xf>
    <xf numFmtId="0" fontId="0" fillId="2" borderId="60" xfId="0" applyFont="1" applyFill="1" applyBorder="1" applyAlignment="1" applyProtection="1">
      <alignment shrinkToFit="1"/>
      <protection hidden="1" locked="0"/>
    </xf>
    <xf numFmtId="0" fontId="0" fillId="2" borderId="28" xfId="0" applyFont="1" applyFill="1" applyBorder="1" applyAlignment="1" applyProtection="1">
      <alignment horizontal="left" vertical="center" shrinkToFit="1"/>
      <protection hidden="1" locked="0"/>
    </xf>
    <xf numFmtId="0" fontId="0" fillId="2" borderId="28" xfId="0" applyFont="1" applyFill="1" applyBorder="1" applyAlignment="1" applyProtection="1">
      <alignment vertical="center" shrinkToFit="1"/>
      <protection hidden="1" locked="0"/>
    </xf>
    <xf numFmtId="0" fontId="0" fillId="2" borderId="28" xfId="0" applyFont="1" applyFill="1" applyBorder="1" applyAlignment="1" applyProtection="1">
      <alignment horizontal="left" shrinkToFit="1"/>
      <protection hidden="1" locked="0"/>
    </xf>
    <xf numFmtId="0" fontId="0" fillId="2" borderId="60" xfId="0" applyNumberFormat="1" applyFont="1" applyFill="1" applyBorder="1" applyAlignment="1" applyProtection="1">
      <alignment shrinkToFit="1"/>
      <protection hidden="1" locked="0"/>
    </xf>
    <xf numFmtId="0" fontId="0" fillId="2" borderId="56" xfId="0" applyFont="1" applyFill="1" applyBorder="1" applyAlignment="1" applyProtection="1">
      <alignment shrinkToFit="1"/>
      <protection hidden="1" locked="0"/>
    </xf>
    <xf numFmtId="0" fontId="0" fillId="2" borderId="138" xfId="0" applyFont="1" applyFill="1" applyBorder="1" applyAlignment="1" applyProtection="1">
      <alignment horizontal="left" shrinkToFit="1"/>
      <protection hidden="1" locked="0"/>
    </xf>
    <xf numFmtId="0" fontId="0" fillId="2" borderId="138" xfId="0" applyFont="1" applyFill="1" applyBorder="1" applyAlignment="1" applyProtection="1">
      <alignment horizontal="center" vertical="center" shrinkToFit="1"/>
      <protection hidden="1" locked="0"/>
    </xf>
    <xf numFmtId="0" fontId="0" fillId="2" borderId="139" xfId="0" applyFont="1" applyFill="1" applyBorder="1" applyAlignment="1" applyProtection="1">
      <alignment horizontal="center" vertical="center" shrinkToFit="1"/>
      <protection hidden="1" locked="0"/>
    </xf>
    <xf numFmtId="0" fontId="0" fillId="2" borderId="28" xfId="0" applyFont="1" applyFill="1" applyBorder="1" applyAlignment="1" applyProtection="1">
      <alignment shrinkToFit="1"/>
      <protection hidden="1" locked="0"/>
    </xf>
    <xf numFmtId="0" fontId="0" fillId="2" borderId="28" xfId="0" applyFill="1" applyBorder="1" applyAlignment="1" applyProtection="1">
      <alignment horizontal="right" shrinkToFit="1"/>
      <protection hidden="1" locked="0"/>
    </xf>
    <xf numFmtId="0" fontId="0" fillId="2" borderId="0" xfId="0" applyNumberFormat="1" applyFont="1" applyFill="1" applyAlignment="1" applyProtection="1">
      <alignment shrinkToFit="1"/>
      <protection hidden="1" locked="0"/>
    </xf>
    <xf numFmtId="0" fontId="0" fillId="2" borderId="28" xfId="0" applyFont="1" applyFill="1" applyBorder="1" applyAlignment="1" applyProtection="1">
      <alignment horizontal="right" shrinkToFit="1"/>
      <protection hidden="1" locked="0"/>
    </xf>
    <xf numFmtId="0" fontId="0" fillId="0" borderId="25" xfId="0" applyBorder="1" applyAlignment="1" applyProtection="1">
      <alignment horizontal="center"/>
      <protection hidden="1"/>
    </xf>
    <xf numFmtId="0" fontId="9" fillId="0" borderId="140" xfId="0" applyFont="1" applyFill="1" applyBorder="1" applyAlignment="1" applyProtection="1">
      <alignment horizontal="center"/>
      <protection hidden="1"/>
    </xf>
    <xf numFmtId="0" fontId="9" fillId="0" borderId="140" xfId="0" applyFont="1" applyBorder="1" applyAlignment="1" applyProtection="1">
      <alignment horizontal="center"/>
      <protection hidden="1"/>
    </xf>
    <xf numFmtId="0" fontId="0" fillId="0" borderId="141" xfId="0" applyFill="1" applyBorder="1" applyAlignment="1" applyProtection="1">
      <alignment horizontal="center"/>
      <protection hidden="1"/>
    </xf>
    <xf numFmtId="0" fontId="0" fillId="0" borderId="106" xfId="0" applyFill="1" applyBorder="1" applyAlignment="1" applyProtection="1">
      <alignment horizontal="center"/>
      <protection hidden="1"/>
    </xf>
    <xf numFmtId="0" fontId="0" fillId="0" borderId="25" xfId="0" applyFill="1" applyBorder="1" applyAlignment="1" applyProtection="1">
      <alignment horizontal="center"/>
      <protection hidden="1"/>
    </xf>
    <xf numFmtId="0" fontId="0" fillId="0" borderId="48" xfId="0" applyFill="1" applyBorder="1" applyAlignment="1" applyProtection="1">
      <alignment horizontal="center"/>
      <protection hidden="1"/>
    </xf>
    <xf numFmtId="0" fontId="0" fillId="3" borderId="0" xfId="0" applyFill="1" applyAlignment="1" applyProtection="1">
      <alignment/>
      <protection hidden="1"/>
    </xf>
    <xf numFmtId="0" fontId="9" fillId="0" borderId="140" xfId="0" applyFont="1" applyFill="1" applyBorder="1" applyAlignment="1" applyProtection="1">
      <alignment horizontal="left"/>
      <protection hidden="1"/>
    </xf>
    <xf numFmtId="181" fontId="5" fillId="0" borderId="142" xfId="0" applyNumberFormat="1" applyFont="1" applyFill="1" applyBorder="1" applyAlignment="1" applyProtection="1">
      <alignment/>
      <protection hidden="1"/>
    </xf>
    <xf numFmtId="181" fontId="5" fillId="0" borderId="87" xfId="0" applyNumberFormat="1" applyFont="1" applyFill="1" applyBorder="1" applyAlignment="1" applyProtection="1">
      <alignment/>
      <protection hidden="1"/>
    </xf>
    <xf numFmtId="178" fontId="5" fillId="0" borderId="143" xfId="0" applyNumberFormat="1" applyFont="1" applyFill="1" applyBorder="1" applyAlignment="1" applyProtection="1">
      <alignment/>
      <protection hidden="1"/>
    </xf>
    <xf numFmtId="178" fontId="5" fillId="0" borderId="72" xfId="0" applyNumberFormat="1" applyFont="1" applyFill="1" applyBorder="1" applyAlignment="1" applyProtection="1">
      <alignment horizontal="left"/>
      <protection hidden="1"/>
    </xf>
    <xf numFmtId="1" fontId="4" fillId="0" borderId="76" xfId="0" applyNumberFormat="1" applyFont="1" applyFill="1" applyBorder="1" applyAlignment="1" applyProtection="1">
      <alignment horizontal="right"/>
      <protection hidden="1"/>
    </xf>
    <xf numFmtId="0" fontId="4" fillId="0" borderId="144" xfId="0" applyFont="1" applyFill="1" applyBorder="1" applyAlignment="1" applyProtection="1">
      <alignment horizontal="center"/>
      <protection hidden="1"/>
    </xf>
    <xf numFmtId="0" fontId="4" fillId="0" borderId="145" xfId="0" applyFont="1" applyFill="1" applyBorder="1" applyAlignment="1" applyProtection="1">
      <alignment horizontal="center"/>
      <protection hidden="1"/>
    </xf>
    <xf numFmtId="1" fontId="5" fillId="0" borderId="146" xfId="0" applyNumberFormat="1" applyFont="1" applyFill="1" applyBorder="1" applyAlignment="1" applyProtection="1">
      <alignment horizontal="center"/>
      <protection hidden="1"/>
    </xf>
    <xf numFmtId="181" fontId="5" fillId="0" borderId="147" xfId="0" applyNumberFormat="1" applyFont="1" applyFill="1" applyBorder="1" applyAlignment="1" applyProtection="1">
      <alignment/>
      <protection hidden="1"/>
    </xf>
    <xf numFmtId="1" fontId="5" fillId="0" borderId="148" xfId="0" applyNumberFormat="1" applyFont="1" applyFill="1" applyBorder="1" applyAlignment="1" applyProtection="1">
      <alignment horizontal="center"/>
      <protection hidden="1"/>
    </xf>
    <xf numFmtId="1" fontId="5" fillId="0" borderId="149" xfId="0" applyNumberFormat="1" applyFont="1" applyFill="1" applyBorder="1" applyAlignment="1" applyProtection="1">
      <alignment horizontal="center"/>
      <protection hidden="1"/>
    </xf>
    <xf numFmtId="181" fontId="5" fillId="0" borderId="150" xfId="0" applyNumberFormat="1" applyFont="1" applyFill="1" applyBorder="1" applyAlignment="1" applyProtection="1">
      <alignment/>
      <protection hidden="1"/>
    </xf>
    <xf numFmtId="181" fontId="5" fillId="0" borderId="151" xfId="0" applyNumberFormat="1" applyFont="1" applyFill="1" applyBorder="1" applyAlignment="1" applyProtection="1">
      <alignment/>
      <protection hidden="1"/>
    </xf>
    <xf numFmtId="0" fontId="0" fillId="0" borderId="49" xfId="0" applyFill="1" applyBorder="1" applyAlignment="1" applyProtection="1">
      <alignment horizontal="center" vertical="center"/>
      <protection hidden="1"/>
    </xf>
    <xf numFmtId="0" fontId="0" fillId="2" borderId="0" xfId="0" applyFill="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48" xfId="0" applyBorder="1" applyAlignment="1" applyProtection="1">
      <alignment horizontal="center" vertical="center"/>
      <protection hidden="1"/>
    </xf>
    <xf numFmtId="0" fontId="0" fillId="0" borderId="25" xfId="0" applyFill="1" applyBorder="1" applyAlignment="1" applyProtection="1">
      <alignment horizontal="center" vertical="center"/>
      <protection hidden="1"/>
    </xf>
    <xf numFmtId="0" fontId="0" fillId="0" borderId="48" xfId="0" applyFill="1" applyBorder="1" applyAlignment="1" applyProtection="1">
      <alignment horizontal="center" vertical="center"/>
      <protection hidden="1"/>
    </xf>
    <xf numFmtId="0" fontId="21" fillId="2" borderId="0" xfId="0" applyFont="1" applyFill="1" applyAlignment="1" applyProtection="1">
      <alignment vertical="center"/>
      <protection hidden="1" locked="0"/>
    </xf>
    <xf numFmtId="0" fontId="21" fillId="0" borderId="50" xfId="0" applyFont="1" applyBorder="1" applyAlignment="1" applyProtection="1">
      <alignment horizontal="left" vertical="center"/>
      <protection hidden="1" locked="0"/>
    </xf>
    <xf numFmtId="0" fontId="21" fillId="0" borderId="51" xfId="0" applyFont="1" applyBorder="1" applyAlignment="1" applyProtection="1">
      <alignment horizontal="center" vertical="center"/>
      <protection hidden="1" locked="0"/>
    </xf>
    <xf numFmtId="181" fontId="21" fillId="0" borderId="52" xfId="0" applyNumberFormat="1" applyFont="1" applyBorder="1" applyAlignment="1" applyProtection="1">
      <alignment vertical="center"/>
      <protection hidden="1" locked="0"/>
    </xf>
    <xf numFmtId="181" fontId="21" fillId="0" borderId="53" xfId="0" applyNumberFormat="1" applyFont="1" applyBorder="1" applyAlignment="1" applyProtection="1">
      <alignment horizontal="right" vertical="center"/>
      <protection hidden="1" locked="0"/>
    </xf>
    <xf numFmtId="0" fontId="21" fillId="2" borderId="0" xfId="0" applyFont="1" applyFill="1" applyAlignment="1" applyProtection="1">
      <alignment vertical="center"/>
      <protection hidden="1"/>
    </xf>
    <xf numFmtId="0" fontId="21" fillId="0" borderId="152" xfId="0" applyFont="1" applyFill="1" applyBorder="1" applyAlignment="1" applyProtection="1">
      <alignment vertical="center"/>
      <protection hidden="1"/>
    </xf>
    <xf numFmtId="0" fontId="21" fillId="0" borderId="44" xfId="0" applyFont="1" applyBorder="1" applyAlignment="1" applyProtection="1">
      <alignment horizontal="left" vertical="center"/>
      <protection hidden="1" locked="0"/>
    </xf>
    <xf numFmtId="181" fontId="21" fillId="0" borderId="54" xfId="0" applyNumberFormat="1" applyFont="1" applyBorder="1" applyAlignment="1" applyProtection="1">
      <alignment horizontal="right" vertical="center"/>
      <protection hidden="1" locked="0"/>
    </xf>
    <xf numFmtId="0" fontId="21" fillId="0" borderId="153" xfId="0" applyFont="1" applyFill="1" applyBorder="1" applyAlignment="1" applyProtection="1">
      <alignment vertical="center"/>
      <protection hidden="1"/>
    </xf>
    <xf numFmtId="0" fontId="21" fillId="0" borderId="49" xfId="0" applyFont="1" applyBorder="1" applyAlignment="1" applyProtection="1">
      <alignment horizontal="center" vertical="center"/>
      <protection hidden="1"/>
    </xf>
    <xf numFmtId="0" fontId="21" fillId="0" borderId="21" xfId="0" applyFont="1" applyBorder="1" applyAlignment="1" applyProtection="1">
      <alignment horizontal="left" vertical="center"/>
      <protection hidden="1" locked="0"/>
    </xf>
    <xf numFmtId="0" fontId="21" fillId="0" borderId="55" xfId="0" applyFont="1" applyBorder="1" applyAlignment="1" applyProtection="1">
      <alignment horizontal="center" vertical="center"/>
      <protection hidden="1" locked="0"/>
    </xf>
    <xf numFmtId="181" fontId="21" fillId="0" borderId="56" xfId="0" applyNumberFormat="1" applyFont="1" applyBorder="1" applyAlignment="1" applyProtection="1">
      <alignment vertical="center"/>
      <protection hidden="1" locked="0"/>
    </xf>
    <xf numFmtId="181" fontId="21" fillId="0" borderId="57" xfId="0" applyNumberFormat="1" applyFont="1" applyBorder="1" applyAlignment="1" applyProtection="1">
      <alignment horizontal="right" vertical="center"/>
      <protection hidden="1" locked="0"/>
    </xf>
    <xf numFmtId="0" fontId="21" fillId="3" borderId="152" xfId="0" applyFont="1" applyFill="1" applyBorder="1" applyAlignment="1" applyProtection="1">
      <alignment horizontal="center" vertical="center"/>
      <protection hidden="1"/>
    </xf>
    <xf numFmtId="0" fontId="21" fillId="0" borderId="10" xfId="0" applyFont="1" applyBorder="1" applyAlignment="1" applyProtection="1">
      <alignment horizontal="left" vertical="center"/>
      <protection hidden="1" locked="0"/>
    </xf>
    <xf numFmtId="0" fontId="21" fillId="3" borderId="62" xfId="0" applyFont="1" applyFill="1" applyBorder="1" applyAlignment="1" applyProtection="1">
      <alignment horizontal="center" vertical="center"/>
      <protection hidden="1"/>
    </xf>
    <xf numFmtId="0" fontId="21" fillId="3" borderId="153" xfId="0" applyFont="1" applyFill="1" applyBorder="1" applyAlignment="1" applyProtection="1">
      <alignment horizontal="center" vertical="center"/>
      <protection hidden="1"/>
    </xf>
    <xf numFmtId="0" fontId="21" fillId="0" borderId="59" xfId="0" applyFont="1" applyBorder="1" applyAlignment="1" applyProtection="1">
      <alignment horizontal="center" vertical="center"/>
      <protection hidden="1"/>
    </xf>
    <xf numFmtId="0" fontId="21" fillId="0" borderId="55" xfId="0" applyFont="1" applyBorder="1" applyAlignment="1" applyProtection="1">
      <alignment horizontal="center" vertical="center"/>
      <protection hidden="1"/>
    </xf>
    <xf numFmtId="0" fontId="21" fillId="2" borderId="0" xfId="0" applyFont="1" applyFill="1" applyAlignment="1" applyProtection="1">
      <alignment/>
      <protection hidden="1" locked="0"/>
    </xf>
    <xf numFmtId="0" fontId="21" fillId="0" borderId="10" xfId="0" applyFont="1" applyBorder="1" applyAlignment="1" applyProtection="1">
      <alignment horizontal="left"/>
      <protection hidden="1" locked="0"/>
    </xf>
    <xf numFmtId="0" fontId="21" fillId="0" borderId="51" xfId="0" applyFont="1" applyBorder="1" applyAlignment="1" applyProtection="1">
      <alignment horizontal="center"/>
      <protection hidden="1" locked="0"/>
    </xf>
    <xf numFmtId="181" fontId="21" fillId="0" borderId="52" xfId="0" applyNumberFormat="1" applyFont="1" applyBorder="1" applyAlignment="1" applyProtection="1">
      <alignment/>
      <protection hidden="1" locked="0"/>
    </xf>
    <xf numFmtId="181" fontId="21" fillId="0" borderId="53" xfId="0" applyNumberFormat="1" applyFont="1" applyBorder="1" applyAlignment="1" applyProtection="1">
      <alignment horizontal="right"/>
      <protection hidden="1" locked="0"/>
    </xf>
    <xf numFmtId="0" fontId="21" fillId="2" borderId="0" xfId="0" applyFont="1" applyFill="1" applyAlignment="1" applyProtection="1">
      <alignment/>
      <protection hidden="1"/>
    </xf>
    <xf numFmtId="0" fontId="21" fillId="0" borderId="44" xfId="0" applyFont="1" applyBorder="1" applyAlignment="1" applyProtection="1">
      <alignment horizontal="left"/>
      <protection hidden="1" locked="0"/>
    </xf>
    <xf numFmtId="181" fontId="21" fillId="0" borderId="54" xfId="0" applyNumberFormat="1" applyFont="1" applyBorder="1" applyAlignment="1" applyProtection="1">
      <alignment horizontal="right"/>
      <protection hidden="1" locked="0"/>
    </xf>
    <xf numFmtId="0" fontId="21" fillId="0" borderId="21" xfId="0" applyFont="1" applyBorder="1" applyAlignment="1" applyProtection="1">
      <alignment horizontal="left"/>
      <protection hidden="1" locked="0"/>
    </xf>
    <xf numFmtId="0" fontId="21" fillId="0" borderId="55" xfId="0" applyFont="1" applyBorder="1" applyAlignment="1" applyProtection="1">
      <alignment horizontal="center"/>
      <protection hidden="1" locked="0"/>
    </xf>
    <xf numFmtId="181" fontId="21" fillId="0" borderId="56" xfId="0" applyNumberFormat="1" applyFont="1" applyBorder="1" applyAlignment="1" applyProtection="1">
      <alignment/>
      <protection hidden="1" locked="0"/>
    </xf>
    <xf numFmtId="0" fontId="0" fillId="0" borderId="48" xfId="0" applyBorder="1" applyAlignment="1" applyProtection="1">
      <alignment horizontal="center" vertical="center"/>
      <protection hidden="1"/>
    </xf>
    <xf numFmtId="0" fontId="0" fillId="0" borderId="25" xfId="0" applyFill="1" applyBorder="1" applyAlignment="1" applyProtection="1">
      <alignment horizontal="center" vertical="center"/>
      <protection hidden="1"/>
    </xf>
    <xf numFmtId="0" fontId="0" fillId="0" borderId="48" xfId="0" applyFill="1" applyBorder="1" applyAlignment="1" applyProtection="1">
      <alignment horizontal="center" vertical="center"/>
      <protection hidden="1"/>
    </xf>
    <xf numFmtId="181" fontId="21" fillId="0" borderId="57" xfId="0" applyNumberFormat="1" applyFont="1" applyBorder="1" applyAlignment="1" applyProtection="1">
      <alignment horizontal="right"/>
      <protection hidden="1" locked="0"/>
    </xf>
    <xf numFmtId="181" fontId="21" fillId="0" borderId="58" xfId="0" applyNumberFormat="1" applyFont="1" applyBorder="1" applyAlignment="1" applyProtection="1">
      <alignment/>
      <protection hidden="1" locked="0"/>
    </xf>
    <xf numFmtId="0" fontId="21" fillId="0" borderId="50" xfId="0" applyFont="1" applyFill="1" applyBorder="1" applyAlignment="1" applyProtection="1">
      <alignment vertical="center"/>
      <protection hidden="1"/>
    </xf>
    <xf numFmtId="0" fontId="21" fillId="0" borderId="66" xfId="0" applyFont="1" applyFill="1" applyBorder="1" applyAlignment="1" applyProtection="1">
      <alignment horizontal="center" vertical="center"/>
      <protection hidden="1"/>
    </xf>
    <xf numFmtId="178" fontId="21" fillId="0" borderId="52" xfId="0" applyNumberFormat="1" applyFont="1" applyFill="1" applyBorder="1" applyAlignment="1" applyProtection="1">
      <alignment vertical="center"/>
      <protection hidden="1"/>
    </xf>
    <xf numFmtId="181" fontId="21" fillId="0" borderId="63" xfId="0" applyNumberFormat="1" applyFont="1" applyFill="1" applyBorder="1" applyAlignment="1" applyProtection="1">
      <alignment vertical="center"/>
      <protection hidden="1"/>
    </xf>
    <xf numFmtId="0" fontId="21" fillId="0" borderId="44" xfId="0" applyFont="1" applyFill="1" applyBorder="1" applyAlignment="1" applyProtection="1">
      <alignment vertical="center"/>
      <protection hidden="1"/>
    </xf>
    <xf numFmtId="0" fontId="21" fillId="0" borderId="64" xfId="0" applyFont="1" applyFill="1" applyBorder="1" applyAlignment="1" applyProtection="1">
      <alignment horizontal="center" vertical="center"/>
      <protection hidden="1"/>
    </xf>
    <xf numFmtId="178" fontId="21" fillId="0" borderId="60" xfId="0" applyNumberFormat="1" applyFont="1" applyFill="1" applyBorder="1" applyAlignment="1" applyProtection="1">
      <alignment vertical="center"/>
      <protection hidden="1"/>
    </xf>
    <xf numFmtId="181" fontId="21" fillId="0" borderId="60" xfId="0" applyNumberFormat="1" applyFont="1" applyFill="1" applyBorder="1" applyAlignment="1" applyProtection="1">
      <alignment vertical="center"/>
      <protection hidden="1"/>
    </xf>
    <xf numFmtId="0" fontId="21" fillId="0" borderId="21" xfId="0" applyFont="1" applyFill="1" applyBorder="1" applyAlignment="1" applyProtection="1">
      <alignment vertical="center"/>
      <protection hidden="1"/>
    </xf>
    <xf numFmtId="0" fontId="21" fillId="0" borderId="55" xfId="0" applyFont="1" applyFill="1" applyBorder="1" applyAlignment="1" applyProtection="1">
      <alignment horizontal="center" vertical="center"/>
      <protection hidden="1"/>
    </xf>
    <xf numFmtId="178" fontId="21" fillId="0" borderId="56" xfId="0" applyNumberFormat="1" applyFont="1" applyFill="1" applyBorder="1" applyAlignment="1" applyProtection="1">
      <alignment vertical="center"/>
      <protection hidden="1"/>
    </xf>
    <xf numFmtId="181" fontId="21" fillId="0" borderId="56" xfId="0" applyNumberFormat="1" applyFont="1" applyFill="1" applyBorder="1" applyAlignment="1" applyProtection="1">
      <alignment vertical="center"/>
      <protection hidden="1"/>
    </xf>
    <xf numFmtId="0" fontId="21" fillId="0" borderId="10" xfId="0" applyFont="1" applyFill="1" applyBorder="1" applyAlignment="1" applyProtection="1">
      <alignment vertical="center"/>
      <protection hidden="1"/>
    </xf>
    <xf numFmtId="0" fontId="21" fillId="0" borderId="59" xfId="0" applyFont="1" applyFill="1" applyBorder="1" applyAlignment="1" applyProtection="1">
      <alignment horizontal="center" vertical="center"/>
      <protection hidden="1"/>
    </xf>
    <xf numFmtId="181" fontId="21" fillId="0" borderId="52" xfId="0" applyNumberFormat="1" applyFont="1" applyFill="1" applyBorder="1" applyAlignment="1" applyProtection="1">
      <alignment vertical="center"/>
      <protection hidden="1"/>
    </xf>
    <xf numFmtId="0" fontId="21" fillId="0" borderId="49" xfId="0" applyFont="1" applyFill="1" applyBorder="1" applyAlignment="1" applyProtection="1">
      <alignment horizontal="center" vertical="center"/>
      <protection hidden="1"/>
    </xf>
    <xf numFmtId="0" fontId="21" fillId="0" borderId="62" xfId="0" applyFont="1" applyFill="1" applyBorder="1" applyAlignment="1" applyProtection="1">
      <alignment vertical="center"/>
      <protection hidden="1"/>
    </xf>
    <xf numFmtId="0" fontId="21" fillId="0" borderId="10" xfId="0" applyFont="1" applyFill="1" applyBorder="1" applyAlignment="1" applyProtection="1">
      <alignment/>
      <protection hidden="1"/>
    </xf>
    <xf numFmtId="0" fontId="21" fillId="0" borderId="59" xfId="0" applyFont="1" applyFill="1" applyBorder="1" applyAlignment="1" applyProtection="1">
      <alignment horizontal="center"/>
      <protection hidden="1"/>
    </xf>
    <xf numFmtId="178" fontId="21" fillId="0" borderId="52" xfId="0" applyNumberFormat="1" applyFont="1" applyFill="1" applyBorder="1" applyAlignment="1" applyProtection="1">
      <alignment/>
      <protection hidden="1"/>
    </xf>
    <xf numFmtId="181" fontId="21" fillId="0" borderId="52" xfId="0" applyNumberFormat="1" applyFont="1" applyFill="1" applyBorder="1" applyAlignment="1" applyProtection="1">
      <alignment/>
      <protection hidden="1"/>
    </xf>
    <xf numFmtId="0" fontId="21" fillId="0" borderId="44" xfId="0" applyFont="1" applyFill="1" applyBorder="1" applyAlignment="1" applyProtection="1">
      <alignment/>
      <protection hidden="1"/>
    </xf>
    <xf numFmtId="0" fontId="21" fillId="0" borderId="64" xfId="0" applyFont="1" applyFill="1" applyBorder="1" applyAlignment="1" applyProtection="1">
      <alignment horizontal="center"/>
      <protection hidden="1"/>
    </xf>
    <xf numFmtId="178" fontId="21" fillId="0" borderId="60" xfId="0" applyNumberFormat="1" applyFont="1" applyFill="1" applyBorder="1" applyAlignment="1" applyProtection="1">
      <alignment/>
      <protection hidden="1"/>
    </xf>
    <xf numFmtId="181" fontId="21" fillId="0" borderId="60" xfId="0" applyNumberFormat="1" applyFont="1" applyFill="1" applyBorder="1" applyAlignment="1" applyProtection="1">
      <alignment/>
      <protection hidden="1"/>
    </xf>
    <xf numFmtId="0" fontId="21" fillId="0" borderId="21" xfId="0" applyFont="1" applyFill="1" applyBorder="1" applyAlignment="1" applyProtection="1">
      <alignment/>
      <protection hidden="1"/>
    </xf>
    <xf numFmtId="0" fontId="21" fillId="0" borderId="55" xfId="0" applyFont="1" applyFill="1" applyBorder="1" applyAlignment="1" applyProtection="1">
      <alignment horizontal="center"/>
      <protection hidden="1"/>
    </xf>
    <xf numFmtId="178" fontId="21" fillId="0" borderId="56" xfId="0" applyNumberFormat="1" applyFont="1" applyFill="1" applyBorder="1" applyAlignment="1" applyProtection="1">
      <alignment/>
      <protection hidden="1"/>
    </xf>
    <xf numFmtId="181" fontId="21" fillId="0" borderId="56" xfId="0" applyNumberFormat="1" applyFont="1" applyFill="1" applyBorder="1" applyAlignment="1" applyProtection="1">
      <alignment/>
      <protection hidden="1"/>
    </xf>
    <xf numFmtId="0" fontId="21" fillId="0" borderId="61" xfId="0" applyFont="1" applyFill="1" applyBorder="1" applyAlignment="1" applyProtection="1">
      <alignment vertical="center"/>
      <protection hidden="1"/>
    </xf>
    <xf numFmtId="0" fontId="21" fillId="0" borderId="62" xfId="0" applyFont="1" applyFill="1" applyBorder="1" applyAlignment="1" applyProtection="1">
      <alignment horizontal="center" vertical="center"/>
      <protection hidden="1"/>
    </xf>
    <xf numFmtId="0" fontId="21" fillId="0" borderId="65" xfId="0" applyFont="1" applyFill="1" applyBorder="1" applyAlignment="1" applyProtection="1">
      <alignment vertical="center"/>
      <protection hidden="1"/>
    </xf>
    <xf numFmtId="0" fontId="21" fillId="0" borderId="65" xfId="0" applyFont="1" applyFill="1" applyBorder="1" applyAlignment="1" applyProtection="1">
      <alignment/>
      <protection hidden="1"/>
    </xf>
    <xf numFmtId="0" fontId="21" fillId="0" borderId="62" xfId="0" applyFont="1" applyFill="1" applyBorder="1" applyAlignment="1" applyProtection="1">
      <alignment horizontal="center"/>
      <protection hidden="1"/>
    </xf>
    <xf numFmtId="0" fontId="21" fillId="0" borderId="10" xfId="0" applyFont="1" applyFill="1" applyBorder="1" applyAlignment="1" applyProtection="1">
      <alignment/>
      <protection hidden="1"/>
    </xf>
    <xf numFmtId="181" fontId="21" fillId="0" borderId="52" xfId="0" applyNumberFormat="1" applyFont="1" applyFill="1" applyBorder="1" applyAlignment="1" applyProtection="1">
      <alignment/>
      <protection hidden="1"/>
    </xf>
    <xf numFmtId="0" fontId="21" fillId="0" borderId="44" xfId="0" applyFont="1" applyFill="1" applyBorder="1" applyAlignment="1" applyProtection="1">
      <alignment/>
      <protection hidden="1"/>
    </xf>
    <xf numFmtId="181" fontId="21" fillId="0" borderId="60" xfId="0" applyNumberFormat="1" applyFont="1" applyFill="1" applyBorder="1" applyAlignment="1" applyProtection="1">
      <alignment/>
      <protection hidden="1"/>
    </xf>
    <xf numFmtId="0" fontId="21" fillId="0" borderId="21" xfId="0" applyFont="1" applyFill="1" applyBorder="1" applyAlignment="1" applyProtection="1">
      <alignment/>
      <protection hidden="1"/>
    </xf>
    <xf numFmtId="181" fontId="21" fillId="0" borderId="56" xfId="0" applyNumberFormat="1" applyFont="1" applyFill="1" applyBorder="1" applyAlignment="1" applyProtection="1">
      <alignment/>
      <protection hidden="1"/>
    </xf>
    <xf numFmtId="0" fontId="21" fillId="0" borderId="154" xfId="0" applyFont="1" applyBorder="1" applyAlignment="1" applyProtection="1">
      <alignment horizontal="center" vertical="center"/>
      <protection hidden="1" locked="0"/>
    </xf>
    <xf numFmtId="0" fontId="21" fillId="0" borderId="119" xfId="0" applyFont="1" applyBorder="1" applyAlignment="1" applyProtection="1">
      <alignment horizontal="center" vertical="center"/>
      <protection hidden="1" locked="0"/>
    </xf>
    <xf numFmtId="0" fontId="21" fillId="0" borderId="155" xfId="0" applyFont="1" applyBorder="1" applyAlignment="1" applyProtection="1">
      <alignment horizontal="center" vertical="center"/>
      <protection hidden="1" locked="0"/>
    </xf>
    <xf numFmtId="0" fontId="21" fillId="0" borderId="156" xfId="0" applyFont="1" applyBorder="1" applyAlignment="1" applyProtection="1">
      <alignment horizontal="center" vertical="center"/>
      <protection hidden="1" locked="0"/>
    </xf>
    <xf numFmtId="0" fontId="21" fillId="0" borderId="156" xfId="0" applyFont="1" applyBorder="1" applyAlignment="1" applyProtection="1">
      <alignment horizontal="center"/>
      <protection hidden="1" locked="0"/>
    </xf>
    <xf numFmtId="0" fontId="21" fillId="0" borderId="119" xfId="0" applyFont="1" applyBorder="1" applyAlignment="1" applyProtection="1">
      <alignment horizontal="center"/>
      <protection hidden="1" locked="0"/>
    </xf>
    <xf numFmtId="0" fontId="21" fillId="0" borderId="155" xfId="0" applyFont="1" applyBorder="1" applyAlignment="1" applyProtection="1">
      <alignment horizontal="center"/>
      <protection hidden="1" locked="0"/>
    </xf>
    <xf numFmtId="0" fontId="0" fillId="0" borderId="154" xfId="0" applyBorder="1" applyAlignment="1" applyProtection="1">
      <alignment horizontal="center"/>
      <protection hidden="1"/>
    </xf>
    <xf numFmtId="0" fontId="0" fillId="0" borderId="119" xfId="0" applyBorder="1" applyAlignment="1" applyProtection="1">
      <alignment horizontal="center"/>
      <protection hidden="1"/>
    </xf>
    <xf numFmtId="0" fontId="0" fillId="0" borderId="155" xfId="0" applyBorder="1" applyAlignment="1" applyProtection="1">
      <alignment horizontal="center"/>
      <protection hidden="1"/>
    </xf>
    <xf numFmtId="0" fontId="0" fillId="0" borderId="156" xfId="0" applyBorder="1" applyAlignment="1" applyProtection="1">
      <alignment horizontal="center"/>
      <protection hidden="1"/>
    </xf>
    <xf numFmtId="0" fontId="21" fillId="0" borderId="154" xfId="0" applyFont="1" applyFill="1" applyBorder="1" applyAlignment="1" applyProtection="1">
      <alignment horizontal="center" vertical="center"/>
      <protection hidden="1"/>
    </xf>
    <xf numFmtId="0" fontId="21" fillId="0" borderId="119" xfId="0" applyFont="1" applyFill="1" applyBorder="1" applyAlignment="1" applyProtection="1">
      <alignment horizontal="center" vertical="center"/>
      <protection hidden="1"/>
    </xf>
    <xf numFmtId="0" fontId="21" fillId="0" borderId="155" xfId="0" applyFont="1" applyFill="1" applyBorder="1" applyAlignment="1" applyProtection="1">
      <alignment horizontal="center" vertical="center"/>
      <protection hidden="1"/>
    </xf>
    <xf numFmtId="0" fontId="21" fillId="0" borderId="156" xfId="0" applyFont="1" applyFill="1" applyBorder="1" applyAlignment="1" applyProtection="1">
      <alignment horizontal="center" vertical="center"/>
      <protection hidden="1"/>
    </xf>
    <xf numFmtId="0" fontId="21" fillId="0" borderId="156" xfId="0" applyFont="1" applyFill="1" applyBorder="1" applyAlignment="1" applyProtection="1">
      <alignment horizontal="center"/>
      <protection hidden="1"/>
    </xf>
    <xf numFmtId="0" fontId="21" fillId="0" borderId="119" xfId="0" applyFont="1" applyFill="1" applyBorder="1" applyAlignment="1" applyProtection="1">
      <alignment horizontal="center"/>
      <protection hidden="1"/>
    </xf>
    <xf numFmtId="0" fontId="21" fillId="0" borderId="155" xfId="0" applyFont="1" applyFill="1" applyBorder="1" applyAlignment="1" applyProtection="1">
      <alignment horizontal="center"/>
      <protection hidden="1"/>
    </xf>
    <xf numFmtId="0" fontId="0" fillId="0" borderId="154" xfId="0" applyFill="1" applyBorder="1" applyAlignment="1" applyProtection="1">
      <alignment horizontal="center"/>
      <protection hidden="1"/>
    </xf>
    <xf numFmtId="0" fontId="0" fillId="0" borderId="119" xfId="0" applyFill="1" applyBorder="1" applyAlignment="1" applyProtection="1">
      <alignment horizontal="center"/>
      <protection hidden="1"/>
    </xf>
    <xf numFmtId="0" fontId="0" fillId="0" borderId="155" xfId="0" applyFill="1" applyBorder="1" applyAlignment="1" applyProtection="1">
      <alignment horizontal="center"/>
      <protection hidden="1"/>
    </xf>
    <xf numFmtId="0" fontId="0" fillId="0" borderId="156" xfId="0" applyFill="1" applyBorder="1" applyAlignment="1" applyProtection="1">
      <alignment horizontal="center"/>
      <protection hidden="1"/>
    </xf>
    <xf numFmtId="0" fontId="21" fillId="0" borderId="157" xfId="0" applyFont="1" applyFill="1" applyBorder="1" applyAlignment="1" applyProtection="1">
      <alignment horizontal="center" vertical="center"/>
      <protection hidden="1"/>
    </xf>
    <xf numFmtId="0" fontId="21" fillId="0" borderId="158" xfId="0" applyFont="1" applyFill="1" applyBorder="1" applyAlignment="1" applyProtection="1">
      <alignment horizontal="center" vertical="center"/>
      <protection hidden="1"/>
    </xf>
    <xf numFmtId="0" fontId="21" fillId="0" borderId="158" xfId="0" applyFont="1" applyFill="1" applyBorder="1" applyAlignment="1" applyProtection="1">
      <alignment horizontal="center"/>
      <protection hidden="1"/>
    </xf>
    <xf numFmtId="0" fontId="0" fillId="0" borderId="157" xfId="0" applyFill="1" applyBorder="1" applyAlignment="1" applyProtection="1">
      <alignment horizontal="center"/>
      <protection hidden="1"/>
    </xf>
    <xf numFmtId="0" fontId="0" fillId="0" borderId="158" xfId="0" applyFill="1" applyBorder="1" applyAlignment="1" applyProtection="1">
      <alignment horizontal="center"/>
      <protection hidden="1"/>
    </xf>
    <xf numFmtId="0" fontId="0" fillId="0" borderId="0" xfId="0" applyFill="1" applyAlignment="1" applyProtection="1">
      <alignment horizontal="center"/>
      <protection hidden="1"/>
    </xf>
    <xf numFmtId="182" fontId="21" fillId="0" borderId="80" xfId="0" applyNumberFormat="1" applyFont="1" applyBorder="1" applyAlignment="1" applyProtection="1">
      <alignment horizontal="center" vertical="center"/>
      <protection hidden="1" locked="0"/>
    </xf>
    <xf numFmtId="182" fontId="21" fillId="0" borderId="110" xfId="0" applyNumberFormat="1" applyFont="1" applyBorder="1" applyAlignment="1" applyProtection="1">
      <alignment horizontal="center" vertical="center"/>
      <protection hidden="1" locked="0"/>
    </xf>
    <xf numFmtId="182" fontId="21" fillId="0" borderId="80" xfId="0" applyNumberFormat="1" applyFont="1" applyBorder="1" applyAlignment="1" applyProtection="1">
      <alignment horizontal="center"/>
      <protection hidden="1" locked="0"/>
    </xf>
    <xf numFmtId="182" fontId="21" fillId="0" borderId="110" xfId="0" applyNumberFormat="1" applyFont="1" applyBorder="1" applyAlignment="1" applyProtection="1">
      <alignment horizontal="center"/>
      <protection hidden="1" locked="0"/>
    </xf>
    <xf numFmtId="182" fontId="21" fillId="0" borderId="100" xfId="0" applyNumberFormat="1" applyFont="1" applyBorder="1" applyAlignment="1" applyProtection="1">
      <alignment horizontal="center"/>
      <protection hidden="1" locked="0"/>
    </xf>
    <xf numFmtId="182" fontId="0" fillId="0" borderId="80" xfId="0" applyNumberFormat="1" applyBorder="1" applyAlignment="1" applyProtection="1">
      <alignment horizontal="center"/>
      <protection hidden="1"/>
    </xf>
    <xf numFmtId="182" fontId="0" fillId="0" borderId="110" xfId="0" applyNumberFormat="1" applyBorder="1" applyAlignment="1" applyProtection="1">
      <alignment horizontal="center"/>
      <protection hidden="1"/>
    </xf>
    <xf numFmtId="182" fontId="0" fillId="0" borderId="100" xfId="0" applyNumberFormat="1" applyBorder="1" applyAlignment="1" applyProtection="1">
      <alignment horizontal="center"/>
      <protection hidden="1"/>
    </xf>
    <xf numFmtId="182" fontId="21" fillId="0" borderId="159" xfId="0" applyNumberFormat="1" applyFont="1" applyFill="1" applyBorder="1" applyAlignment="1" applyProtection="1">
      <alignment horizontal="center" vertical="center"/>
      <protection hidden="1"/>
    </xf>
    <xf numFmtId="182" fontId="21" fillId="0" borderId="160" xfId="0" applyNumberFormat="1" applyFont="1" applyFill="1" applyBorder="1" applyAlignment="1" applyProtection="1">
      <alignment horizontal="center" vertical="center"/>
      <protection hidden="1"/>
    </xf>
    <xf numFmtId="182" fontId="21" fillId="0" borderId="161" xfId="0" applyNumberFormat="1" applyFont="1" applyFill="1" applyBorder="1" applyAlignment="1" applyProtection="1">
      <alignment horizontal="center" vertical="center"/>
      <protection hidden="1"/>
    </xf>
    <xf numFmtId="182" fontId="21" fillId="0" borderId="113" xfId="0" applyNumberFormat="1" applyFont="1" applyFill="1" applyBorder="1" applyAlignment="1" applyProtection="1">
      <alignment horizontal="center" vertical="center"/>
      <protection hidden="1"/>
    </xf>
    <xf numFmtId="182" fontId="21" fillId="0" borderId="113" xfId="0" applyNumberFormat="1" applyFont="1" applyFill="1" applyBorder="1" applyAlignment="1" applyProtection="1">
      <alignment horizontal="center"/>
      <protection hidden="1"/>
    </xf>
    <xf numFmtId="182" fontId="21" fillId="0" borderId="160" xfId="0" applyNumberFormat="1" applyFont="1" applyFill="1" applyBorder="1" applyAlignment="1" applyProtection="1">
      <alignment horizontal="center"/>
      <protection hidden="1"/>
    </xf>
    <xf numFmtId="182" fontId="21" fillId="0" borderId="161" xfId="0" applyNumberFormat="1" applyFont="1" applyFill="1" applyBorder="1" applyAlignment="1" applyProtection="1">
      <alignment horizontal="center"/>
      <protection hidden="1"/>
    </xf>
    <xf numFmtId="182" fontId="0" fillId="0" borderId="159" xfId="0" applyNumberFormat="1" applyFill="1" applyBorder="1" applyAlignment="1" applyProtection="1">
      <alignment horizontal="center"/>
      <protection hidden="1"/>
    </xf>
    <xf numFmtId="182" fontId="0" fillId="0" borderId="160" xfId="0" applyNumberFormat="1" applyFill="1" applyBorder="1" applyAlignment="1" applyProtection="1">
      <alignment horizontal="center"/>
      <protection hidden="1"/>
    </xf>
    <xf numFmtId="182" fontId="0" fillId="0" borderId="161" xfId="0" applyNumberFormat="1" applyFill="1" applyBorder="1" applyAlignment="1" applyProtection="1">
      <alignment horizontal="center"/>
      <protection hidden="1"/>
    </xf>
    <xf numFmtId="182" fontId="0" fillId="0" borderId="113" xfId="0" applyNumberFormat="1" applyFill="1" applyBorder="1" applyAlignment="1" applyProtection="1">
      <alignment horizontal="center"/>
      <protection hidden="1"/>
    </xf>
    <xf numFmtId="182" fontId="21" fillId="0" borderId="108" xfId="0" applyNumberFormat="1" applyFont="1" applyBorder="1" applyAlignment="1" applyProtection="1">
      <alignment horizontal="center" vertical="center"/>
      <protection hidden="1" locked="0"/>
    </xf>
    <xf numFmtId="182" fontId="21" fillId="0" borderId="108" xfId="0" applyNumberFormat="1" applyFont="1" applyBorder="1" applyAlignment="1" applyProtection="1">
      <alignment horizontal="center"/>
      <protection hidden="1" locked="0"/>
    </xf>
    <xf numFmtId="182" fontId="0" fillId="0" borderId="108" xfId="0" applyNumberFormat="1" applyBorder="1" applyAlignment="1" applyProtection="1">
      <alignment horizontal="center"/>
      <protection hidden="1"/>
    </xf>
    <xf numFmtId="182" fontId="21" fillId="0" borderId="162" xfId="0" applyNumberFormat="1" applyFont="1" applyFill="1" applyBorder="1" applyAlignment="1" applyProtection="1">
      <alignment horizontal="center" vertical="center"/>
      <protection hidden="1"/>
    </xf>
    <xf numFmtId="182" fontId="21" fillId="0" borderId="108" xfId="0" applyNumberFormat="1" applyFont="1" applyFill="1" applyBorder="1" applyAlignment="1" applyProtection="1">
      <alignment horizontal="center" vertical="center"/>
      <protection hidden="1"/>
    </xf>
    <xf numFmtId="182" fontId="21" fillId="0" borderId="110" xfId="0" applyNumberFormat="1" applyFont="1" applyFill="1" applyBorder="1" applyAlignment="1" applyProtection="1">
      <alignment horizontal="center" vertical="center"/>
      <protection hidden="1"/>
    </xf>
    <xf numFmtId="182" fontId="21" fillId="0" borderId="80" xfId="0" applyNumberFormat="1" applyFont="1" applyFill="1" applyBorder="1" applyAlignment="1" applyProtection="1">
      <alignment horizontal="center" vertical="center"/>
      <protection hidden="1"/>
    </xf>
    <xf numFmtId="182" fontId="21" fillId="0" borderId="80" xfId="0" applyNumberFormat="1" applyFont="1" applyFill="1" applyBorder="1" applyAlignment="1" applyProtection="1">
      <alignment horizontal="center"/>
      <protection hidden="1"/>
    </xf>
    <xf numFmtId="182" fontId="21" fillId="0" borderId="108" xfId="0" applyNumberFormat="1" applyFont="1" applyFill="1" applyBorder="1" applyAlignment="1" applyProtection="1">
      <alignment horizontal="center"/>
      <protection hidden="1"/>
    </xf>
    <xf numFmtId="182" fontId="21" fillId="0" borderId="110" xfId="0" applyNumberFormat="1" applyFont="1" applyFill="1" applyBorder="1" applyAlignment="1" applyProtection="1">
      <alignment horizontal="center"/>
      <protection hidden="1"/>
    </xf>
    <xf numFmtId="182" fontId="0" fillId="0" borderId="162" xfId="0" applyNumberFormat="1" applyFill="1" applyBorder="1" applyAlignment="1" applyProtection="1">
      <alignment horizontal="center"/>
      <protection hidden="1"/>
    </xf>
    <xf numFmtId="182" fontId="0" fillId="0" borderId="108" xfId="0" applyNumberFormat="1" applyFill="1" applyBorder="1" applyAlignment="1" applyProtection="1">
      <alignment horizontal="center"/>
      <protection hidden="1"/>
    </xf>
    <xf numFmtId="182" fontId="0" fillId="0" borderId="110" xfId="0" applyNumberFormat="1" applyFill="1" applyBorder="1" applyAlignment="1" applyProtection="1">
      <alignment horizontal="center"/>
      <protection hidden="1"/>
    </xf>
    <xf numFmtId="182" fontId="0" fillId="0" borderId="80" xfId="0" applyNumberFormat="1" applyFill="1" applyBorder="1" applyAlignment="1" applyProtection="1">
      <alignment horizontal="center"/>
      <protection hidden="1"/>
    </xf>
    <xf numFmtId="181" fontId="5" fillId="0" borderId="143" xfId="0" applyNumberFormat="1" applyFont="1" applyFill="1" applyBorder="1" applyAlignment="1" applyProtection="1">
      <alignment/>
      <protection hidden="1"/>
    </xf>
    <xf numFmtId="0" fontId="21" fillId="2" borderId="0" xfId="0" applyFont="1" applyFill="1" applyAlignment="1" applyProtection="1">
      <alignment/>
      <protection hidden="1"/>
    </xf>
    <xf numFmtId="0" fontId="22" fillId="2" borderId="0" xfId="0" applyFont="1" applyFill="1" applyAlignment="1" applyProtection="1">
      <alignment/>
      <protection hidden="1"/>
    </xf>
    <xf numFmtId="0" fontId="21" fillId="0" borderId="67" xfId="0" applyFont="1" applyFill="1" applyBorder="1" applyAlignment="1" applyProtection="1">
      <alignment horizontal="center"/>
      <protection hidden="1"/>
    </xf>
    <xf numFmtId="0" fontId="21" fillId="0" borderId="68" xfId="0" applyFont="1" applyFill="1" applyBorder="1" applyAlignment="1" applyProtection="1">
      <alignment horizontal="center"/>
      <protection hidden="1"/>
    </xf>
    <xf numFmtId="0" fontId="21" fillId="0" borderId="69" xfId="0" applyFont="1" applyFill="1" applyBorder="1" applyAlignment="1" applyProtection="1">
      <alignment horizontal="center"/>
      <protection hidden="1"/>
    </xf>
    <xf numFmtId="0" fontId="21" fillId="0" borderId="70" xfId="0" applyFont="1" applyFill="1" applyBorder="1" applyAlignment="1" applyProtection="1">
      <alignment horizontal="center"/>
      <protection hidden="1"/>
    </xf>
    <xf numFmtId="0" fontId="21" fillId="2" borderId="22" xfId="0" applyFont="1" applyFill="1" applyBorder="1" applyAlignment="1" applyProtection="1">
      <alignment horizontal="right"/>
      <protection hidden="1"/>
    </xf>
    <xf numFmtId="0" fontId="21" fillId="0" borderId="163" xfId="0" applyFont="1" applyFill="1" applyBorder="1" applyAlignment="1" applyProtection="1">
      <alignment horizontal="center"/>
      <protection hidden="1"/>
    </xf>
    <xf numFmtId="0" fontId="21" fillId="0" borderId="164" xfId="0" applyFont="1" applyFill="1" applyBorder="1" applyAlignment="1" applyProtection="1">
      <alignment horizontal="center"/>
      <protection hidden="1"/>
    </xf>
    <xf numFmtId="181" fontId="22" fillId="0" borderId="165" xfId="0" applyNumberFormat="1" applyFont="1" applyFill="1" applyBorder="1" applyAlignment="1" applyProtection="1">
      <alignment/>
      <protection hidden="1"/>
    </xf>
    <xf numFmtId="1" fontId="22" fillId="0" borderId="166" xfId="0" applyNumberFormat="1" applyFont="1" applyFill="1" applyBorder="1" applyAlignment="1" applyProtection="1">
      <alignment horizontal="center"/>
      <protection hidden="1"/>
    </xf>
    <xf numFmtId="1" fontId="22" fillId="0" borderId="167" xfId="0" applyNumberFormat="1" applyFont="1" applyFill="1" applyBorder="1" applyAlignment="1" applyProtection="1">
      <alignment horizontal="center"/>
      <protection hidden="1"/>
    </xf>
    <xf numFmtId="0" fontId="22" fillId="0" borderId="164" xfId="0" applyFont="1" applyFill="1" applyBorder="1" applyAlignment="1" applyProtection="1">
      <alignment horizontal="center"/>
      <protection hidden="1"/>
    </xf>
    <xf numFmtId="178" fontId="22" fillId="0" borderId="168" xfId="0" applyNumberFormat="1" applyFont="1" applyFill="1" applyBorder="1" applyAlignment="1" applyProtection="1">
      <alignment horizontal="center"/>
      <protection hidden="1"/>
    </xf>
    <xf numFmtId="1" fontId="21" fillId="0" borderId="169" xfId="0" applyNumberFormat="1" applyFont="1" applyFill="1" applyBorder="1" applyAlignment="1" applyProtection="1">
      <alignment horizontal="right"/>
      <protection hidden="1"/>
    </xf>
    <xf numFmtId="0" fontId="21" fillId="0" borderId="170" xfId="0" applyFont="1" applyFill="1" applyBorder="1" applyAlignment="1" applyProtection="1">
      <alignment horizontal="left"/>
      <protection hidden="1"/>
    </xf>
    <xf numFmtId="0" fontId="21" fillId="2" borderId="22" xfId="0" applyFont="1" applyFill="1" applyBorder="1" applyAlignment="1" applyProtection="1">
      <alignment/>
      <protection hidden="1"/>
    </xf>
    <xf numFmtId="0" fontId="21" fillId="0" borderId="71" xfId="0" applyFont="1" applyFill="1" applyBorder="1" applyAlignment="1" applyProtection="1">
      <alignment horizontal="center"/>
      <protection hidden="1"/>
    </xf>
    <xf numFmtId="0" fontId="21" fillId="0" borderId="73" xfId="0" applyFont="1" applyFill="1" applyBorder="1" applyAlignment="1" applyProtection="1">
      <alignment horizontal="center"/>
      <protection hidden="1"/>
    </xf>
    <xf numFmtId="0" fontId="22" fillId="0" borderId="74" xfId="0" applyFont="1" applyFill="1" applyBorder="1" applyAlignment="1" applyProtection="1">
      <alignment horizontal="left"/>
      <protection hidden="1"/>
    </xf>
    <xf numFmtId="0" fontId="22" fillId="0" borderId="87" xfId="0" applyFont="1" applyFill="1" applyBorder="1" applyAlignment="1" applyProtection="1">
      <alignment horizontal="left"/>
      <protection hidden="1"/>
    </xf>
    <xf numFmtId="0" fontId="22" fillId="0" borderId="73" xfId="0" applyFont="1" applyFill="1" applyBorder="1" applyAlignment="1" applyProtection="1">
      <alignment horizontal="center"/>
      <protection hidden="1"/>
    </xf>
    <xf numFmtId="0" fontId="22" fillId="0" borderId="0" xfId="0" applyFont="1" applyFill="1" applyBorder="1" applyAlignment="1" applyProtection="1">
      <alignment horizontal="center"/>
      <protection hidden="1"/>
    </xf>
    <xf numFmtId="1" fontId="21" fillId="0" borderId="112" xfId="0" applyNumberFormat="1" applyFont="1" applyFill="1" applyBorder="1" applyAlignment="1" applyProtection="1">
      <alignment horizontal="right"/>
      <protection hidden="1"/>
    </xf>
    <xf numFmtId="0" fontId="21" fillId="0" borderId="22" xfId="0" applyFont="1" applyFill="1" applyBorder="1" applyAlignment="1" applyProtection="1">
      <alignment horizontal="left"/>
      <protection hidden="1"/>
    </xf>
    <xf numFmtId="0" fontId="21" fillId="0" borderId="52" xfId="0" applyFont="1" applyFill="1" applyBorder="1" applyAlignment="1" applyProtection="1">
      <alignment horizontal="center"/>
      <protection hidden="1"/>
    </xf>
    <xf numFmtId="0" fontId="21" fillId="0" borderId="77" xfId="0" applyFont="1" applyFill="1" applyBorder="1" applyAlignment="1" applyProtection="1">
      <alignment horizontal="center"/>
      <protection hidden="1"/>
    </xf>
    <xf numFmtId="181" fontId="22" fillId="0" borderId="78" xfId="0" applyNumberFormat="1" applyFont="1" applyFill="1" applyBorder="1" applyAlignment="1" applyProtection="1">
      <alignment/>
      <protection hidden="1"/>
    </xf>
    <xf numFmtId="1" fontId="22" fillId="0" borderId="79" xfId="0" applyNumberFormat="1" applyFont="1" applyFill="1" applyBorder="1" applyAlignment="1" applyProtection="1">
      <alignment horizontal="center"/>
      <protection hidden="1"/>
    </xf>
    <xf numFmtId="181" fontId="22" fillId="0" borderId="78" xfId="0" applyNumberFormat="1" applyFont="1" applyFill="1" applyBorder="1" applyAlignment="1" applyProtection="1">
      <alignment horizontal="right"/>
      <protection hidden="1"/>
    </xf>
    <xf numFmtId="1" fontId="22" fillId="0" borderId="88" xfId="0" applyNumberFormat="1" applyFont="1" applyFill="1" applyBorder="1" applyAlignment="1" applyProtection="1">
      <alignment horizontal="center"/>
      <protection hidden="1"/>
    </xf>
    <xf numFmtId="0" fontId="22" fillId="0" borderId="77" xfId="0" applyFont="1" applyFill="1" applyBorder="1" applyAlignment="1" applyProtection="1">
      <alignment horizontal="center"/>
      <protection hidden="1"/>
    </xf>
    <xf numFmtId="178" fontId="22" fillId="0" borderId="53" xfId="0" applyNumberFormat="1" applyFont="1" applyFill="1" applyBorder="1" applyAlignment="1" applyProtection="1">
      <alignment horizontal="center"/>
      <protection hidden="1"/>
    </xf>
    <xf numFmtId="1" fontId="21" fillId="0" borderId="113" xfId="0" applyNumberFormat="1" applyFont="1" applyFill="1" applyBorder="1" applyAlignment="1" applyProtection="1">
      <alignment horizontal="right"/>
      <protection hidden="1"/>
    </xf>
    <xf numFmtId="0" fontId="21" fillId="0" borderId="51" xfId="0" applyFont="1" applyFill="1" applyBorder="1" applyAlignment="1" applyProtection="1">
      <alignment horizontal="left"/>
      <protection hidden="1"/>
    </xf>
    <xf numFmtId="181" fontId="22" fillId="0" borderId="67" xfId="0" applyNumberFormat="1" applyFont="1" applyFill="1" applyBorder="1" applyAlignment="1" applyProtection="1">
      <alignment/>
      <protection hidden="1"/>
    </xf>
    <xf numFmtId="1" fontId="22" fillId="0" borderId="68" xfId="0" applyNumberFormat="1" applyFont="1" applyFill="1" applyBorder="1" applyAlignment="1" applyProtection="1">
      <alignment horizontal="center"/>
      <protection hidden="1"/>
    </xf>
    <xf numFmtId="1" fontId="22" fillId="0" borderId="102" xfId="0" applyNumberFormat="1" applyFont="1" applyFill="1" applyBorder="1" applyAlignment="1" applyProtection="1">
      <alignment horizontal="center"/>
      <protection hidden="1"/>
    </xf>
    <xf numFmtId="178" fontId="22" fillId="0" borderId="72" xfId="0" applyNumberFormat="1" applyFont="1" applyFill="1" applyBorder="1" applyAlignment="1" applyProtection="1">
      <alignment horizontal="center"/>
      <protection hidden="1"/>
    </xf>
    <xf numFmtId="1" fontId="21" fillId="0" borderId="0" xfId="0" applyNumberFormat="1" applyFont="1" applyFill="1" applyBorder="1" applyAlignment="1" applyProtection="1">
      <alignment horizontal="right"/>
      <protection hidden="1"/>
    </xf>
    <xf numFmtId="1" fontId="21" fillId="2" borderId="0" xfId="0" applyNumberFormat="1" applyFont="1" applyFill="1" applyAlignment="1" applyProtection="1">
      <alignment/>
      <protection hidden="1"/>
    </xf>
    <xf numFmtId="0" fontId="21" fillId="0" borderId="58" xfId="0" applyFont="1" applyFill="1" applyBorder="1" applyAlignment="1" applyProtection="1">
      <alignment horizontal="center"/>
      <protection hidden="1"/>
    </xf>
    <xf numFmtId="0" fontId="21" fillId="0" borderId="95" xfId="0" applyFont="1" applyFill="1" applyBorder="1" applyAlignment="1" applyProtection="1">
      <alignment horizontal="center"/>
      <protection hidden="1"/>
    </xf>
    <xf numFmtId="181" fontId="22" fillId="0" borderId="96" xfId="0" applyNumberFormat="1" applyFont="1" applyFill="1" applyBorder="1" applyAlignment="1" applyProtection="1">
      <alignment/>
      <protection hidden="1"/>
    </xf>
    <xf numFmtId="1" fontId="22" fillId="0" borderId="97" xfId="0" applyNumberFormat="1" applyFont="1" applyFill="1" applyBorder="1" applyAlignment="1" applyProtection="1">
      <alignment horizontal="center"/>
      <protection hidden="1"/>
    </xf>
    <xf numFmtId="1" fontId="22" fillId="0" borderId="98" xfId="0" applyNumberFormat="1" applyFont="1" applyFill="1" applyBorder="1" applyAlignment="1" applyProtection="1">
      <alignment horizontal="center"/>
      <protection hidden="1"/>
    </xf>
    <xf numFmtId="0" fontId="22" fillId="0" borderId="95" xfId="0" applyFont="1" applyFill="1" applyBorder="1" applyAlignment="1" applyProtection="1">
      <alignment horizontal="center"/>
      <protection hidden="1"/>
    </xf>
    <xf numFmtId="178" fontId="22" fillId="0" borderId="99" xfId="0" applyNumberFormat="1" applyFont="1" applyFill="1" applyBorder="1" applyAlignment="1" applyProtection="1">
      <alignment horizontal="center"/>
      <protection hidden="1"/>
    </xf>
    <xf numFmtId="1" fontId="21" fillId="0" borderId="171" xfId="0" applyNumberFormat="1" applyFont="1" applyFill="1" applyBorder="1" applyAlignment="1" applyProtection="1">
      <alignment horizontal="right"/>
      <protection hidden="1"/>
    </xf>
    <xf numFmtId="0" fontId="21" fillId="0" borderId="172" xfId="0" applyFont="1" applyFill="1" applyBorder="1" applyAlignment="1" applyProtection="1">
      <alignment horizontal="left"/>
      <protection hidden="1"/>
    </xf>
    <xf numFmtId="0" fontId="0" fillId="0" borderId="25" xfId="0" applyBorder="1" applyAlignment="1" applyProtection="1">
      <alignment horizontal="center" vertical="center"/>
      <protection hidden="1"/>
    </xf>
    <xf numFmtId="0" fontId="8" fillId="2" borderId="140" xfId="0" applyFont="1" applyFill="1" applyBorder="1" applyAlignment="1" applyProtection="1">
      <alignment horizontal="center" vertical="top"/>
      <protection hidden="1"/>
    </xf>
    <xf numFmtId="0" fontId="0" fillId="0" borderId="173" xfId="0" applyFill="1" applyBorder="1" applyAlignment="1" applyProtection="1">
      <alignment horizontal="center" vertical="center"/>
      <protection hidden="1"/>
    </xf>
    <xf numFmtId="0" fontId="0" fillId="0" borderId="174" xfId="0" applyFill="1" applyBorder="1" applyAlignment="1" applyProtection="1">
      <alignment horizontal="center" vertical="center"/>
      <protection hidden="1"/>
    </xf>
    <xf numFmtId="0" fontId="19" fillId="2" borderId="175" xfId="0" applyFont="1" applyFill="1" applyBorder="1" applyAlignment="1" applyProtection="1">
      <alignment horizontal="center" vertical="center" wrapText="1"/>
      <protection hidden="1"/>
    </xf>
    <xf numFmtId="0" fontId="19" fillId="2" borderId="176" xfId="0" applyFont="1" applyFill="1" applyBorder="1" applyAlignment="1" applyProtection="1">
      <alignment horizontal="center" vertical="center" wrapText="1"/>
      <protection hidden="1"/>
    </xf>
    <xf numFmtId="0" fontId="0" fillId="2" borderId="177" xfId="0" applyFill="1" applyBorder="1" applyAlignment="1" applyProtection="1">
      <alignment horizontal="center" vertical="center" textRotation="255" shrinkToFit="1"/>
      <protection hidden="1" locked="0"/>
    </xf>
    <xf numFmtId="0" fontId="0" fillId="0" borderId="178" xfId="0" applyBorder="1" applyAlignment="1" applyProtection="1">
      <alignment horizontal="center" vertical="center" textRotation="255" shrinkToFit="1"/>
      <protection hidden="1" locked="0"/>
    </xf>
    <xf numFmtId="0" fontId="0" fillId="0" borderId="179" xfId="0" applyBorder="1" applyAlignment="1" applyProtection="1">
      <alignment horizontal="center" vertical="center" textRotation="255" shrinkToFit="1"/>
      <protection hidden="1" locked="0"/>
    </xf>
    <xf numFmtId="0" fontId="0" fillId="2" borderId="180" xfId="0" applyFill="1" applyBorder="1" applyAlignment="1" applyProtection="1">
      <alignment horizontal="center" shrinkToFit="1"/>
      <protection hidden="1" locked="0"/>
    </xf>
    <xf numFmtId="0" fontId="0" fillId="2" borderId="181" xfId="0" applyFill="1" applyBorder="1" applyAlignment="1" applyProtection="1">
      <alignment horizontal="center" shrinkToFit="1"/>
      <protection hidden="1" locked="0"/>
    </xf>
    <xf numFmtId="0" fontId="0" fillId="2" borderId="117" xfId="0" applyFill="1" applyBorder="1" applyAlignment="1" applyProtection="1">
      <alignment horizontal="center" shrinkToFit="1"/>
      <protection hidden="1" locked="0"/>
    </xf>
    <xf numFmtId="0" fontId="0" fillId="2" borderId="182" xfId="0" applyFill="1" applyBorder="1" applyAlignment="1" applyProtection="1">
      <alignment horizontal="center" shrinkToFit="1"/>
      <protection hidden="1" locked="0"/>
    </xf>
    <xf numFmtId="0" fontId="0" fillId="2" borderId="183" xfId="0" applyFill="1" applyBorder="1" applyAlignment="1" applyProtection="1">
      <alignment horizontal="center" shrinkToFit="1"/>
      <protection hidden="1" locked="0"/>
    </xf>
    <xf numFmtId="0" fontId="0" fillId="2" borderId="184" xfId="0" applyFill="1" applyBorder="1" applyAlignment="1" applyProtection="1">
      <alignment horizontal="center" shrinkToFit="1"/>
      <protection hidden="1" locked="0"/>
    </xf>
    <xf numFmtId="0" fontId="0" fillId="2" borderId="185" xfId="0" applyFill="1" applyBorder="1" applyAlignment="1" applyProtection="1">
      <alignment horizontal="center" shrinkToFit="1"/>
      <protection hidden="1" locked="0"/>
    </xf>
    <xf numFmtId="0" fontId="0" fillId="2" borderId="186" xfId="0" applyFill="1" applyBorder="1" applyAlignment="1" applyProtection="1">
      <alignment horizontal="center" shrinkToFit="1"/>
      <protection hidden="1" locked="0"/>
    </xf>
    <xf numFmtId="0" fontId="13" fillId="2" borderId="0" xfId="0" applyFont="1" applyFill="1" applyBorder="1" applyAlignment="1" applyProtection="1">
      <alignment horizontal="left" shrinkToFit="1"/>
      <protection hidden="1" locked="0"/>
    </xf>
    <xf numFmtId="0" fontId="7" fillId="0" borderId="160" xfId="0" applyFont="1" applyFill="1" applyBorder="1" applyAlignment="1" applyProtection="1">
      <alignment horizontal="center" shrinkToFit="1"/>
      <protection hidden="1" locked="0"/>
    </xf>
    <xf numFmtId="0" fontId="7" fillId="0" borderId="187" xfId="0" applyFont="1" applyFill="1" applyBorder="1" applyAlignment="1" applyProtection="1">
      <alignment horizontal="center" shrinkToFit="1"/>
      <protection hidden="1" locked="0"/>
    </xf>
    <xf numFmtId="0" fontId="7" fillId="0" borderId="54" xfId="0" applyFont="1" applyFill="1" applyBorder="1" applyAlignment="1" applyProtection="1">
      <alignment horizontal="center" shrinkToFit="1"/>
      <protection hidden="1" locked="0"/>
    </xf>
    <xf numFmtId="0" fontId="8" fillId="2" borderId="0" xfId="0" applyFont="1" applyFill="1" applyAlignment="1" applyProtection="1">
      <alignment horizontal="center" shrinkToFit="1"/>
      <protection hidden="1" locked="0"/>
    </xf>
    <xf numFmtId="0" fontId="8" fillId="2" borderId="72" xfId="0" applyFont="1" applyFill="1" applyBorder="1" applyAlignment="1" applyProtection="1">
      <alignment horizontal="center" shrinkToFit="1"/>
      <protection hidden="1" locked="0"/>
    </xf>
    <xf numFmtId="0" fontId="20" fillId="2" borderId="0" xfId="0" applyFont="1" applyFill="1" applyAlignment="1" applyProtection="1">
      <alignment horizontal="center" shrinkToFit="1"/>
      <protection hidden="1" locked="0"/>
    </xf>
    <xf numFmtId="0" fontId="20" fillId="2" borderId="72" xfId="0" applyFont="1" applyFill="1" applyBorder="1" applyAlignment="1" applyProtection="1">
      <alignment horizontal="center" shrinkToFit="1"/>
      <protection hidden="1" locked="0"/>
    </xf>
    <xf numFmtId="0" fontId="7" fillId="3" borderId="160" xfId="0" applyFont="1" applyFill="1" applyBorder="1" applyAlignment="1" applyProtection="1">
      <alignment horizontal="left" shrinkToFit="1"/>
      <protection hidden="1" locked="0"/>
    </xf>
    <xf numFmtId="0" fontId="7" fillId="3" borderId="187" xfId="0" applyFont="1" applyFill="1" applyBorder="1" applyAlignment="1" applyProtection="1">
      <alignment horizontal="left" shrinkToFit="1"/>
      <protection hidden="1" locked="0"/>
    </xf>
    <xf numFmtId="0" fontId="7" fillId="3" borderId="54" xfId="0" applyFont="1" applyFill="1" applyBorder="1" applyAlignment="1" applyProtection="1">
      <alignment horizontal="left" shrinkToFit="1"/>
      <protection hidden="1" locked="0"/>
    </xf>
    <xf numFmtId="0" fontId="12" fillId="2" borderId="0" xfId="0" applyFont="1" applyFill="1" applyBorder="1" applyAlignment="1" applyProtection="1">
      <alignment horizontal="center" vertical="center"/>
      <protection hidden="1"/>
    </xf>
    <xf numFmtId="0" fontId="4" fillId="0" borderId="74" xfId="0" applyFont="1" applyFill="1" applyBorder="1" applyAlignment="1" applyProtection="1">
      <alignment horizontal="center"/>
      <protection hidden="1"/>
    </xf>
    <xf numFmtId="0" fontId="0" fillId="0" borderId="75" xfId="0" applyFont="1" applyBorder="1" applyAlignment="1" applyProtection="1">
      <alignment horizontal="center"/>
      <protection hidden="1"/>
    </xf>
    <xf numFmtId="0" fontId="5" fillId="0" borderId="188" xfId="0" applyFont="1" applyFill="1" applyBorder="1" applyAlignment="1" applyProtection="1">
      <alignment horizontal="center"/>
      <protection hidden="1"/>
    </xf>
    <xf numFmtId="0" fontId="8" fillId="0" borderId="189" xfId="0" applyFont="1" applyBorder="1" applyAlignment="1" applyProtection="1">
      <alignment horizontal="center"/>
      <protection hidden="1"/>
    </xf>
    <xf numFmtId="0" fontId="5" fillId="0" borderId="46" xfId="0" applyFont="1" applyFill="1" applyBorder="1" applyAlignment="1" applyProtection="1">
      <alignment horizontal="center"/>
      <protection hidden="1"/>
    </xf>
    <xf numFmtId="0" fontId="4" fillId="0" borderId="190" xfId="0" applyFont="1" applyFill="1" applyBorder="1" applyAlignment="1" applyProtection="1">
      <alignment horizontal="center" vertical="center"/>
      <protection hidden="1"/>
    </xf>
    <xf numFmtId="0" fontId="0" fillId="0" borderId="191" xfId="0" applyFont="1" applyBorder="1" applyAlignment="1" applyProtection="1">
      <alignment horizontal="center" vertical="center"/>
      <protection hidden="1"/>
    </xf>
    <xf numFmtId="0" fontId="0" fillId="0" borderId="192" xfId="0" applyFont="1" applyBorder="1" applyAlignment="1" applyProtection="1">
      <alignment horizontal="center" vertical="center"/>
      <protection hidden="1"/>
    </xf>
    <xf numFmtId="0" fontId="4" fillId="0" borderId="193" xfId="0" applyFont="1" applyFill="1" applyBorder="1" applyAlignment="1" applyProtection="1">
      <alignment horizontal="center" vertical="center"/>
      <protection hidden="1"/>
    </xf>
    <xf numFmtId="0" fontId="0" fillId="0" borderId="73" xfId="0" applyFont="1" applyBorder="1" applyAlignment="1" applyProtection="1">
      <alignment horizontal="center" vertical="center"/>
      <protection hidden="1"/>
    </xf>
    <xf numFmtId="0" fontId="0" fillId="0" borderId="194" xfId="0" applyFont="1" applyBorder="1" applyAlignment="1" applyProtection="1">
      <alignment horizontal="center" vertical="center"/>
      <protection hidden="1"/>
    </xf>
    <xf numFmtId="0" fontId="16" fillId="0" borderId="0" xfId="0" applyNumberFormat="1" applyFont="1" applyFill="1" applyBorder="1" applyAlignment="1" applyProtection="1">
      <alignment horizontal="center"/>
      <protection hidden="1"/>
    </xf>
    <xf numFmtId="0" fontId="5" fillId="0" borderId="144" xfId="0" applyFont="1" applyFill="1" applyBorder="1" applyAlignment="1" applyProtection="1">
      <alignment horizontal="center" vertical="center" shrinkToFit="1"/>
      <protection hidden="1"/>
    </xf>
    <xf numFmtId="0" fontId="5" fillId="0" borderId="140" xfId="0" applyFont="1" applyFill="1" applyBorder="1" applyAlignment="1" applyProtection="1">
      <alignment horizontal="center" vertical="center" shrinkToFit="1"/>
      <protection hidden="1"/>
    </xf>
    <xf numFmtId="0" fontId="4" fillId="0" borderId="195" xfId="0" applyFont="1" applyFill="1" applyBorder="1" applyAlignment="1" applyProtection="1">
      <alignment horizontal="center" vertical="center"/>
      <protection hidden="1"/>
    </xf>
    <xf numFmtId="0" fontId="4" fillId="0" borderId="76" xfId="0" applyFont="1" applyFill="1" applyBorder="1" applyAlignment="1" applyProtection="1">
      <alignment horizontal="center" vertical="center"/>
      <protection hidden="1"/>
    </xf>
    <xf numFmtId="0" fontId="4" fillId="0" borderId="196" xfId="0" applyFont="1" applyFill="1" applyBorder="1" applyAlignment="1" applyProtection="1">
      <alignment horizontal="center" vertical="center"/>
      <protection hidden="1"/>
    </xf>
    <xf numFmtId="0" fontId="8" fillId="0" borderId="136" xfId="0" applyFont="1" applyBorder="1" applyAlignment="1" applyProtection="1">
      <alignment horizontal="center"/>
      <protection hidden="1"/>
    </xf>
    <xf numFmtId="0" fontId="4" fillId="0" borderId="140" xfId="0" applyNumberFormat="1" applyFont="1" applyFill="1" applyBorder="1" applyAlignment="1" applyProtection="1">
      <alignment horizontal="center" vertical="center" shrinkToFit="1"/>
      <protection hidden="1"/>
    </xf>
    <xf numFmtId="0" fontId="4" fillId="0" borderId="172" xfId="0" applyNumberFormat="1" applyFont="1" applyFill="1" applyBorder="1" applyAlignment="1" applyProtection="1">
      <alignment horizontal="center" vertical="center" shrinkToFit="1"/>
      <protection hidden="1"/>
    </xf>
    <xf numFmtId="0" fontId="21" fillId="0" borderId="74" xfId="0" applyFont="1" applyFill="1" applyBorder="1" applyAlignment="1" applyProtection="1">
      <alignment horizontal="center"/>
      <protection hidden="1"/>
    </xf>
    <xf numFmtId="0" fontId="21" fillId="0" borderId="75" xfId="0" applyFont="1" applyBorder="1" applyAlignment="1" applyProtection="1">
      <alignment horizontal="center"/>
      <protection hidden="1"/>
    </xf>
    <xf numFmtId="0" fontId="21" fillId="0" borderId="197" xfId="0" applyFont="1" applyFill="1" applyBorder="1" applyAlignment="1" applyProtection="1">
      <alignment horizontal="center" vertical="center"/>
      <protection hidden="1"/>
    </xf>
    <xf numFmtId="0" fontId="21" fillId="0" borderId="198" xfId="0" applyFont="1" applyBorder="1" applyAlignment="1" applyProtection="1">
      <alignment horizontal="center" vertical="center"/>
      <protection hidden="1"/>
    </xf>
    <xf numFmtId="0" fontId="21" fillId="0" borderId="112" xfId="0" applyFont="1" applyBorder="1" applyAlignment="1" applyProtection="1">
      <alignment horizontal="center" vertical="center"/>
      <protection hidden="1"/>
    </xf>
    <xf numFmtId="0" fontId="21" fillId="0" borderId="22" xfId="0" applyFont="1" applyBorder="1" applyAlignment="1" applyProtection="1">
      <alignment horizontal="center" vertical="center"/>
      <protection hidden="1"/>
    </xf>
    <xf numFmtId="0" fontId="21" fillId="0" borderId="199" xfId="0" applyFont="1" applyBorder="1" applyAlignment="1" applyProtection="1">
      <alignment horizontal="center" vertical="center"/>
      <protection hidden="1"/>
    </xf>
    <xf numFmtId="0" fontId="21" fillId="0" borderId="200" xfId="0" applyFont="1" applyBorder="1" applyAlignment="1" applyProtection="1">
      <alignment horizontal="center" vertical="center"/>
      <protection hidden="1"/>
    </xf>
    <xf numFmtId="0" fontId="21" fillId="0" borderId="140" xfId="0" applyFont="1" applyFill="1" applyBorder="1" applyAlignment="1" applyProtection="1">
      <alignment horizontal="center" shrinkToFit="1"/>
      <protection hidden="1"/>
    </xf>
    <xf numFmtId="0" fontId="21" fillId="0" borderId="172" xfId="0" applyFont="1" applyFill="1" applyBorder="1" applyAlignment="1" applyProtection="1">
      <alignment horizontal="center" shrinkToFit="1"/>
      <protection hidden="1"/>
    </xf>
    <xf numFmtId="0" fontId="22" fillId="0" borderId="46" xfId="0" applyFont="1" applyFill="1" applyBorder="1" applyAlignment="1" applyProtection="1">
      <alignment horizontal="center"/>
      <protection hidden="1"/>
    </xf>
    <xf numFmtId="0" fontId="22" fillId="0" borderId="189" xfId="0" applyFont="1" applyBorder="1" applyAlignment="1" applyProtection="1">
      <alignment horizontal="center"/>
      <protection hidden="1"/>
    </xf>
    <xf numFmtId="0" fontId="22" fillId="0" borderId="188" xfId="0" applyFont="1" applyFill="1" applyBorder="1" applyAlignment="1" applyProtection="1">
      <alignment horizontal="center"/>
      <protection hidden="1"/>
    </xf>
    <xf numFmtId="0" fontId="22" fillId="0" borderId="136" xfId="0" applyFont="1" applyBorder="1" applyAlignment="1" applyProtection="1">
      <alignment horizontal="center"/>
      <protection hidden="1"/>
    </xf>
    <xf numFmtId="0" fontId="22" fillId="0" borderId="144" xfId="0" applyFont="1" applyFill="1" applyBorder="1" applyAlignment="1" applyProtection="1">
      <alignment horizontal="center" shrinkToFit="1"/>
      <protection hidden="1"/>
    </xf>
    <xf numFmtId="0" fontId="22" fillId="0" borderId="140" xfId="0" applyFont="1" applyFill="1" applyBorder="1" applyAlignment="1" applyProtection="1">
      <alignment horizontal="center" shrinkToFit="1"/>
      <protection hidden="1"/>
    </xf>
    <xf numFmtId="0" fontId="21" fillId="0" borderId="190" xfId="0" applyFont="1" applyFill="1" applyBorder="1" applyAlignment="1" applyProtection="1">
      <alignment horizontal="center" vertical="center"/>
      <protection hidden="1"/>
    </xf>
    <xf numFmtId="0" fontId="21" fillId="0" borderId="191" xfId="0" applyFont="1" applyBorder="1" applyAlignment="1" applyProtection="1">
      <alignment horizontal="center" vertical="center"/>
      <protection hidden="1"/>
    </xf>
    <xf numFmtId="0" fontId="21" fillId="0" borderId="192" xfId="0" applyFont="1" applyBorder="1" applyAlignment="1" applyProtection="1">
      <alignment horizontal="center" vertical="center"/>
      <protection hidden="1"/>
    </xf>
    <xf numFmtId="0" fontId="21" fillId="0" borderId="193" xfId="0" applyFont="1" applyFill="1" applyBorder="1" applyAlignment="1" applyProtection="1">
      <alignment horizontal="center" vertical="center"/>
      <protection hidden="1"/>
    </xf>
    <xf numFmtId="0" fontId="21" fillId="0" borderId="73" xfId="0" applyFont="1" applyBorder="1" applyAlignment="1" applyProtection="1">
      <alignment horizontal="center" vertical="center"/>
      <protection hidden="1"/>
    </xf>
    <xf numFmtId="0" fontId="21" fillId="0" borderId="194" xfId="0" applyFont="1" applyBorder="1" applyAlignment="1" applyProtection="1">
      <alignment horizontal="center" vertical="center"/>
      <protection hidden="1"/>
    </xf>
    <xf numFmtId="0" fontId="12" fillId="2" borderId="0" xfId="0" applyFont="1" applyFill="1" applyBorder="1" applyAlignment="1" applyProtection="1">
      <alignment horizontal="center"/>
      <protection hidden="1"/>
    </xf>
    <xf numFmtId="0" fontId="1" fillId="2" borderId="133" xfId="0" applyFont="1" applyFill="1" applyBorder="1" applyAlignment="1" applyProtection="1">
      <alignment horizontal="center"/>
      <protection hidden="1"/>
    </xf>
    <xf numFmtId="0" fontId="1" fillId="2" borderId="135" xfId="0" applyFont="1" applyFill="1" applyBorder="1" applyAlignment="1" applyProtection="1">
      <alignment horizontal="center"/>
      <protection hidden="1"/>
    </xf>
    <xf numFmtId="0" fontId="1" fillId="2" borderId="201" xfId="0" applyFont="1" applyFill="1" applyBorder="1" applyAlignment="1" applyProtection="1">
      <alignment horizontal="center"/>
      <protection hidden="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3635551"/>
        <c:axId val="35849048"/>
      </c:barChart>
      <c:catAx>
        <c:axId val="63635551"/>
        <c:scaling>
          <c:orientation val="minMax"/>
        </c:scaling>
        <c:axPos val="b"/>
        <c:delete val="0"/>
        <c:numFmt formatCode="General" sourceLinked="1"/>
        <c:majorTickMark val="in"/>
        <c:minorTickMark val="none"/>
        <c:tickLblPos val="nextTo"/>
        <c:crossAx val="35849048"/>
        <c:crosses val="autoZero"/>
        <c:auto val="0"/>
        <c:lblOffset val="100"/>
        <c:noMultiLvlLbl val="0"/>
      </c:catAx>
      <c:valAx>
        <c:axId val="35849048"/>
        <c:scaling>
          <c:orientation val="minMax"/>
        </c:scaling>
        <c:axPos val="l"/>
        <c:majorGridlines/>
        <c:delete val="0"/>
        <c:numFmt formatCode="General" sourceLinked="1"/>
        <c:majorTickMark val="in"/>
        <c:minorTickMark val="none"/>
        <c:tickLblPos val="nextTo"/>
        <c:crossAx val="6363555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Osaka"/>
          <a:ea typeface="Osaka"/>
          <a:cs typeface="Osaka"/>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0</xdr:row>
      <xdr:rowOff>85725</xdr:rowOff>
    </xdr:from>
    <xdr:ext cx="1914525" cy="295275"/>
    <xdr:sp macro="[0]!走順入れ替え">
      <xdr:nvSpPr>
        <xdr:cNvPr id="1" name="TextBox 14"/>
        <xdr:cNvSpPr txBox="1">
          <a:spLocks noChangeArrowheads="1"/>
        </xdr:cNvSpPr>
      </xdr:nvSpPr>
      <xdr:spPr>
        <a:xfrm>
          <a:off x="66675" y="85725"/>
          <a:ext cx="1914525" cy="295275"/>
        </a:xfrm>
        <a:prstGeom prst="rect">
          <a:avLst/>
        </a:prstGeom>
        <a:gradFill rotWithShape="1">
          <a:gsLst>
            <a:gs pos="0">
              <a:srgbClr val="667F7F"/>
            </a:gs>
            <a:gs pos="50000">
              <a:srgbClr val="CCFFFF"/>
            </a:gs>
            <a:gs pos="100000">
              <a:srgbClr val="667F7F"/>
            </a:gs>
          </a:gsLst>
          <a:lin ang="5400000" scaled="1"/>
        </a:gradFill>
        <a:ln w="9525" cmpd="sng">
          <a:solidFill>
            <a:srgbClr val="000000"/>
          </a:solidFill>
          <a:headEnd type="none"/>
          <a:tailEnd type="none"/>
        </a:ln>
      </xdr:spPr>
      <xdr:txBody>
        <a:bodyPr vertOverflow="clip" wrap="square" anchor="ctr">
          <a:spAutoFit/>
        </a:bodyPr>
        <a:p>
          <a:pPr algn="ctr">
            <a:defRPr/>
          </a:pPr>
          <a:r>
            <a:rPr lang="en-US" cap="none" sz="1800" b="1" i="0" u="none" baseline="0">
              <a:latin typeface="Osaka"/>
              <a:ea typeface="Osaka"/>
              <a:cs typeface="Osaka"/>
            </a:rPr>
            <a:t>走順入れ換え</a:t>
          </a:r>
        </a:p>
      </xdr:txBody>
    </xdr:sp>
    <xdr:clientData/>
  </xdr:oneCellAnchor>
  <xdr:oneCellAnchor>
    <xdr:from>
      <xdr:col>3</xdr:col>
      <xdr:colOff>142875</xdr:colOff>
      <xdr:row>0</xdr:row>
      <xdr:rowOff>85725</xdr:rowOff>
    </xdr:from>
    <xdr:ext cx="2505075" cy="295275"/>
    <xdr:sp macro="[0]!全チーム入力完了">
      <xdr:nvSpPr>
        <xdr:cNvPr id="2" name="TextBox 15"/>
        <xdr:cNvSpPr txBox="1">
          <a:spLocks noChangeArrowheads="1"/>
        </xdr:cNvSpPr>
      </xdr:nvSpPr>
      <xdr:spPr>
        <a:xfrm>
          <a:off x="2019300" y="85725"/>
          <a:ext cx="2505075" cy="295275"/>
        </a:xfrm>
        <a:prstGeom prst="rect">
          <a:avLst/>
        </a:prstGeom>
        <a:gradFill rotWithShape="1">
          <a:gsLst>
            <a:gs pos="0">
              <a:srgbClr val="B26A8E"/>
            </a:gs>
            <a:gs pos="50000">
              <a:srgbClr val="FF99CC"/>
            </a:gs>
            <a:gs pos="100000">
              <a:srgbClr val="B26A8E"/>
            </a:gs>
          </a:gsLst>
          <a:lin ang="5400000" scaled="1"/>
        </a:gradFill>
        <a:ln w="9525" cmpd="sng">
          <a:solidFill>
            <a:srgbClr val="000000"/>
          </a:solidFill>
          <a:headEnd type="none"/>
          <a:tailEnd type="none"/>
        </a:ln>
      </xdr:spPr>
      <xdr:txBody>
        <a:bodyPr vertOverflow="clip" wrap="square" anchor="ctr">
          <a:spAutoFit/>
        </a:bodyPr>
        <a:p>
          <a:pPr algn="ctr">
            <a:defRPr/>
          </a:pPr>
          <a:r>
            <a:rPr lang="en-US" cap="none" sz="1800" b="1" i="0" u="none" baseline="0">
              <a:latin typeface="Osaka"/>
              <a:ea typeface="Osaka"/>
              <a:cs typeface="Osaka"/>
            </a:rPr>
            <a:t>全チーム入力完了</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43</xdr:row>
      <xdr:rowOff>0</xdr:rowOff>
    </xdr:from>
    <xdr:to>
      <xdr:col>15</xdr:col>
      <xdr:colOff>0</xdr:colOff>
      <xdr:row>43</xdr:row>
      <xdr:rowOff>9525</xdr:rowOff>
    </xdr:to>
    <xdr:graphicFrame>
      <xdr:nvGraphicFramePr>
        <xdr:cNvPr id="1" name="Chart 1"/>
        <xdr:cNvGraphicFramePr/>
      </xdr:nvGraphicFramePr>
      <xdr:xfrm>
        <a:off x="8705850" y="8001000"/>
        <a:ext cx="0" cy="95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9525</xdr:colOff>
      <xdr:row>1</xdr:row>
      <xdr:rowOff>0</xdr:rowOff>
    </xdr:from>
    <xdr:ext cx="371475" cy="190500"/>
    <xdr:sp macro="[0]!通過1区">
      <xdr:nvSpPr>
        <xdr:cNvPr id="1" name="TextBox 14"/>
        <xdr:cNvSpPr txBox="1">
          <a:spLocks noChangeArrowheads="1"/>
        </xdr:cNvSpPr>
      </xdr:nvSpPr>
      <xdr:spPr>
        <a:xfrm>
          <a:off x="1400175" y="228600"/>
          <a:ext cx="371475" cy="190500"/>
        </a:xfrm>
        <a:prstGeom prst="rect">
          <a:avLst/>
        </a:prstGeom>
        <a:gradFill rotWithShape="1">
          <a:gsLst>
            <a:gs pos="0">
              <a:srgbClr val="5E7575"/>
            </a:gs>
            <a:gs pos="50000">
              <a:srgbClr val="CCFFFF"/>
            </a:gs>
            <a:gs pos="100000">
              <a:srgbClr val="5E7575"/>
            </a:gs>
          </a:gsLst>
          <a:lin ang="5400000" scaled="1"/>
        </a:gradFill>
        <a:ln w="9525" cmpd="sng">
          <a:solidFill>
            <a:srgbClr val="000000"/>
          </a:solidFill>
          <a:headEnd type="none"/>
          <a:tailEnd type="none"/>
        </a:ln>
      </xdr:spPr>
      <xdr:txBody>
        <a:bodyPr vertOverflow="clip" wrap="square" anchor="ctr"/>
        <a:p>
          <a:pPr algn="ctr">
            <a:defRPr/>
          </a:pPr>
          <a:r>
            <a:rPr lang="en-US" cap="none" sz="1200" b="0" i="0" u="none" baseline="0">
              <a:latin typeface="Osaka"/>
              <a:ea typeface="Osaka"/>
              <a:cs typeface="Osaka"/>
            </a:rPr>
            <a:t>１区</a:t>
          </a:r>
        </a:p>
      </xdr:txBody>
    </xdr:sp>
    <xdr:clientData/>
  </xdr:oneCellAnchor>
  <xdr:oneCellAnchor>
    <xdr:from>
      <xdr:col>5</xdr:col>
      <xdr:colOff>9525</xdr:colOff>
      <xdr:row>1</xdr:row>
      <xdr:rowOff>0</xdr:rowOff>
    </xdr:from>
    <xdr:ext cx="371475" cy="190500"/>
    <xdr:sp macro="[0]!通過2区">
      <xdr:nvSpPr>
        <xdr:cNvPr id="2" name="TextBox 15"/>
        <xdr:cNvSpPr txBox="1">
          <a:spLocks noChangeArrowheads="1"/>
        </xdr:cNvSpPr>
      </xdr:nvSpPr>
      <xdr:spPr>
        <a:xfrm>
          <a:off x="2609850" y="228600"/>
          <a:ext cx="371475" cy="190500"/>
        </a:xfrm>
        <a:prstGeom prst="rect">
          <a:avLst/>
        </a:prstGeom>
        <a:gradFill rotWithShape="1">
          <a:gsLst>
            <a:gs pos="0">
              <a:srgbClr val="5E7575"/>
            </a:gs>
            <a:gs pos="50000">
              <a:srgbClr val="CCFFFF"/>
            </a:gs>
            <a:gs pos="100000">
              <a:srgbClr val="5E7575"/>
            </a:gs>
          </a:gsLst>
          <a:lin ang="5400000" scaled="1"/>
        </a:gradFill>
        <a:ln w="9525" cmpd="sng">
          <a:solidFill>
            <a:srgbClr val="000000"/>
          </a:solidFill>
          <a:headEnd type="none"/>
          <a:tailEnd type="none"/>
        </a:ln>
      </xdr:spPr>
      <xdr:txBody>
        <a:bodyPr vertOverflow="clip" wrap="square" anchor="ctr"/>
        <a:p>
          <a:pPr algn="ctr">
            <a:defRPr/>
          </a:pPr>
          <a:r>
            <a:rPr lang="en-US" cap="none" sz="1200" b="0" i="0" u="none" baseline="0">
              <a:latin typeface="Osaka"/>
              <a:ea typeface="Osaka"/>
              <a:cs typeface="Osaka"/>
            </a:rPr>
            <a:t>２区</a:t>
          </a:r>
        </a:p>
      </xdr:txBody>
    </xdr:sp>
    <xdr:clientData/>
  </xdr:oneCellAnchor>
  <xdr:oneCellAnchor>
    <xdr:from>
      <xdr:col>7</xdr:col>
      <xdr:colOff>9525</xdr:colOff>
      <xdr:row>1</xdr:row>
      <xdr:rowOff>0</xdr:rowOff>
    </xdr:from>
    <xdr:ext cx="371475" cy="190500"/>
    <xdr:sp macro="[0]!通過3区">
      <xdr:nvSpPr>
        <xdr:cNvPr id="3" name="TextBox 16"/>
        <xdr:cNvSpPr txBox="1">
          <a:spLocks noChangeArrowheads="1"/>
        </xdr:cNvSpPr>
      </xdr:nvSpPr>
      <xdr:spPr>
        <a:xfrm>
          <a:off x="3781425" y="228600"/>
          <a:ext cx="371475" cy="190500"/>
        </a:xfrm>
        <a:prstGeom prst="rect">
          <a:avLst/>
        </a:prstGeom>
        <a:gradFill rotWithShape="1">
          <a:gsLst>
            <a:gs pos="0">
              <a:srgbClr val="5E7575"/>
            </a:gs>
            <a:gs pos="50000">
              <a:srgbClr val="CCFFFF"/>
            </a:gs>
            <a:gs pos="100000">
              <a:srgbClr val="5E7575"/>
            </a:gs>
          </a:gsLst>
          <a:lin ang="5400000" scaled="1"/>
        </a:gradFill>
        <a:ln w="9525" cmpd="sng">
          <a:solidFill>
            <a:srgbClr val="000000"/>
          </a:solidFill>
          <a:headEnd type="none"/>
          <a:tailEnd type="none"/>
        </a:ln>
      </xdr:spPr>
      <xdr:txBody>
        <a:bodyPr vertOverflow="clip" wrap="square" anchor="ctr"/>
        <a:p>
          <a:pPr algn="ctr">
            <a:defRPr/>
          </a:pPr>
          <a:r>
            <a:rPr lang="en-US" cap="none" sz="1200" b="0" i="0" u="none" baseline="0">
              <a:latin typeface="Osaka"/>
              <a:ea typeface="Osaka"/>
              <a:cs typeface="Osaka"/>
            </a:rPr>
            <a:t>３区</a:t>
          </a:r>
        </a:p>
      </xdr:txBody>
    </xdr:sp>
    <xdr:clientData/>
  </xdr:oneCellAnchor>
  <xdr:oneCellAnchor>
    <xdr:from>
      <xdr:col>9</xdr:col>
      <xdr:colOff>9525</xdr:colOff>
      <xdr:row>1</xdr:row>
      <xdr:rowOff>0</xdr:rowOff>
    </xdr:from>
    <xdr:ext cx="371475" cy="190500"/>
    <xdr:sp macro="[0]!通過4区">
      <xdr:nvSpPr>
        <xdr:cNvPr id="4" name="TextBox 17"/>
        <xdr:cNvSpPr txBox="1">
          <a:spLocks noChangeArrowheads="1"/>
        </xdr:cNvSpPr>
      </xdr:nvSpPr>
      <xdr:spPr>
        <a:xfrm>
          <a:off x="4943475" y="228600"/>
          <a:ext cx="371475" cy="190500"/>
        </a:xfrm>
        <a:prstGeom prst="rect">
          <a:avLst/>
        </a:prstGeom>
        <a:gradFill rotWithShape="1">
          <a:gsLst>
            <a:gs pos="0">
              <a:srgbClr val="5E7575"/>
            </a:gs>
            <a:gs pos="50000">
              <a:srgbClr val="CCFFFF"/>
            </a:gs>
            <a:gs pos="100000">
              <a:srgbClr val="5E7575"/>
            </a:gs>
          </a:gsLst>
          <a:lin ang="5400000" scaled="1"/>
        </a:gradFill>
        <a:ln w="9525" cmpd="sng">
          <a:solidFill>
            <a:srgbClr val="000000"/>
          </a:solidFill>
          <a:headEnd type="none"/>
          <a:tailEnd type="none"/>
        </a:ln>
      </xdr:spPr>
      <xdr:txBody>
        <a:bodyPr vertOverflow="clip" wrap="square" anchor="ctr"/>
        <a:p>
          <a:pPr algn="ctr">
            <a:defRPr/>
          </a:pPr>
          <a:r>
            <a:rPr lang="en-US" cap="none" sz="1200" b="0" i="0" u="none" baseline="0">
              <a:latin typeface="Osaka"/>
              <a:ea typeface="Osaka"/>
              <a:cs typeface="Osaka"/>
            </a:rPr>
            <a:t>４区</a:t>
          </a:r>
        </a:p>
      </xdr:txBody>
    </xdr:sp>
    <xdr:clientData/>
  </xdr:oneCellAnchor>
  <xdr:oneCellAnchor>
    <xdr:from>
      <xdr:col>11</xdr:col>
      <xdr:colOff>9525</xdr:colOff>
      <xdr:row>1</xdr:row>
      <xdr:rowOff>0</xdr:rowOff>
    </xdr:from>
    <xdr:ext cx="371475" cy="190500"/>
    <xdr:sp macro="[0]!通過5区">
      <xdr:nvSpPr>
        <xdr:cNvPr id="5" name="TextBox 18"/>
        <xdr:cNvSpPr txBox="1">
          <a:spLocks noChangeArrowheads="1"/>
        </xdr:cNvSpPr>
      </xdr:nvSpPr>
      <xdr:spPr>
        <a:xfrm>
          <a:off x="6105525" y="228600"/>
          <a:ext cx="371475" cy="190500"/>
        </a:xfrm>
        <a:prstGeom prst="rect">
          <a:avLst/>
        </a:prstGeom>
        <a:gradFill rotWithShape="1">
          <a:gsLst>
            <a:gs pos="0">
              <a:srgbClr val="5E7575"/>
            </a:gs>
            <a:gs pos="50000">
              <a:srgbClr val="CCFFFF"/>
            </a:gs>
            <a:gs pos="100000">
              <a:srgbClr val="5E7575"/>
            </a:gs>
          </a:gsLst>
          <a:lin ang="5400000" scaled="1"/>
        </a:gradFill>
        <a:ln w="9525" cmpd="sng">
          <a:solidFill>
            <a:srgbClr val="000000"/>
          </a:solidFill>
          <a:headEnd type="none"/>
          <a:tailEnd type="none"/>
        </a:ln>
      </xdr:spPr>
      <xdr:txBody>
        <a:bodyPr vertOverflow="clip" wrap="square" anchor="ctr"/>
        <a:p>
          <a:pPr algn="ctr">
            <a:defRPr/>
          </a:pPr>
          <a:r>
            <a:rPr lang="en-US" cap="none" sz="1200" b="0" i="0" u="none" baseline="0">
              <a:latin typeface="Osaka"/>
              <a:ea typeface="Osaka"/>
              <a:cs typeface="Osaka"/>
            </a:rPr>
            <a:t>５区</a:t>
          </a:r>
        </a:p>
      </xdr:txBody>
    </xdr:sp>
    <xdr:clientData/>
  </xdr:oneCellAnchor>
  <xdr:oneCellAnchor>
    <xdr:from>
      <xdr:col>13</xdr:col>
      <xdr:colOff>9525</xdr:colOff>
      <xdr:row>1</xdr:row>
      <xdr:rowOff>0</xdr:rowOff>
    </xdr:from>
    <xdr:ext cx="371475" cy="190500"/>
    <xdr:sp macro="[0]!通過6区">
      <xdr:nvSpPr>
        <xdr:cNvPr id="6" name="TextBox 19"/>
        <xdr:cNvSpPr txBox="1">
          <a:spLocks noChangeArrowheads="1"/>
        </xdr:cNvSpPr>
      </xdr:nvSpPr>
      <xdr:spPr>
        <a:xfrm>
          <a:off x="7267575" y="228600"/>
          <a:ext cx="371475" cy="190500"/>
        </a:xfrm>
        <a:prstGeom prst="rect">
          <a:avLst/>
        </a:prstGeom>
        <a:gradFill rotWithShape="1">
          <a:gsLst>
            <a:gs pos="0">
              <a:srgbClr val="5E7575"/>
            </a:gs>
            <a:gs pos="50000">
              <a:srgbClr val="CCFFFF"/>
            </a:gs>
            <a:gs pos="100000">
              <a:srgbClr val="5E7575"/>
            </a:gs>
          </a:gsLst>
          <a:lin ang="5400000" scaled="1"/>
        </a:gradFill>
        <a:ln w="9525" cmpd="sng">
          <a:solidFill>
            <a:srgbClr val="000000"/>
          </a:solidFill>
          <a:headEnd type="none"/>
          <a:tailEnd type="none"/>
        </a:ln>
      </xdr:spPr>
      <xdr:txBody>
        <a:bodyPr vertOverflow="clip" wrap="square" anchor="ctr"/>
        <a:p>
          <a:pPr algn="ctr">
            <a:defRPr/>
          </a:pPr>
          <a:r>
            <a:rPr lang="en-US" cap="none" sz="1200" b="0" i="0" u="none" baseline="0">
              <a:latin typeface="Osaka"/>
              <a:ea typeface="Osaka"/>
              <a:cs typeface="Osaka"/>
            </a:rPr>
            <a:t>６区</a:t>
          </a:r>
        </a:p>
      </xdr:txBody>
    </xdr:sp>
    <xdr:clientData/>
  </xdr:oneCellAnchor>
  <xdr:oneCellAnchor>
    <xdr:from>
      <xdr:col>1</xdr:col>
      <xdr:colOff>9525</xdr:colOff>
      <xdr:row>2</xdr:row>
      <xdr:rowOff>9525</xdr:rowOff>
    </xdr:from>
    <xdr:ext cx="466725" cy="171450"/>
    <xdr:sp macro="[0]!通過順番号">
      <xdr:nvSpPr>
        <xdr:cNvPr id="7" name="TextBox 20"/>
        <xdr:cNvSpPr txBox="1">
          <a:spLocks noChangeArrowheads="1"/>
        </xdr:cNvSpPr>
      </xdr:nvSpPr>
      <xdr:spPr>
        <a:xfrm>
          <a:off x="95250" y="447675"/>
          <a:ext cx="466725" cy="171450"/>
        </a:xfrm>
        <a:prstGeom prst="rect">
          <a:avLst/>
        </a:prstGeom>
        <a:gradFill rotWithShape="1">
          <a:gsLst>
            <a:gs pos="0">
              <a:srgbClr val="5E7575"/>
            </a:gs>
            <a:gs pos="50000">
              <a:srgbClr val="CCFFFF"/>
            </a:gs>
            <a:gs pos="100000">
              <a:srgbClr val="5E7575"/>
            </a:gs>
          </a:gsLst>
          <a:lin ang="5400000" scaled="1"/>
        </a:gradFill>
        <a:ln w="9525" cmpd="sng">
          <a:solidFill>
            <a:srgbClr val="000000"/>
          </a:solidFill>
          <a:headEnd type="none"/>
          <a:tailEnd type="none"/>
        </a:ln>
      </xdr:spPr>
      <xdr:txBody>
        <a:bodyPr vertOverflow="clip" wrap="square" anchor="ctr"/>
        <a:p>
          <a:pPr algn="ctr">
            <a:defRPr/>
          </a:pPr>
          <a:r>
            <a:rPr lang="en-US" cap="none" sz="1200" b="0" i="0" u="none" baseline="0">
              <a:latin typeface="Osaka"/>
              <a:ea typeface="Osaka"/>
              <a:cs typeface="Osaka"/>
            </a:rPr>
            <a:t>番号</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133350</xdr:colOff>
      <xdr:row>6</xdr:row>
      <xdr:rowOff>142875</xdr:rowOff>
    </xdr:from>
    <xdr:ext cx="971550" cy="190500"/>
    <xdr:sp macro="[0]!チーム順1区">
      <xdr:nvSpPr>
        <xdr:cNvPr id="1" name="TextBox 1"/>
        <xdr:cNvSpPr txBox="1">
          <a:spLocks noChangeArrowheads="1"/>
        </xdr:cNvSpPr>
      </xdr:nvSpPr>
      <xdr:spPr>
        <a:xfrm>
          <a:off x="7010400" y="1943100"/>
          <a:ext cx="971550" cy="190500"/>
        </a:xfrm>
        <a:prstGeom prst="rect">
          <a:avLst/>
        </a:prstGeom>
        <a:gradFill rotWithShape="1">
          <a:gsLst>
            <a:gs pos="0">
              <a:srgbClr val="75465E"/>
            </a:gs>
            <a:gs pos="50000">
              <a:srgbClr val="FF99CC"/>
            </a:gs>
            <a:gs pos="100000">
              <a:srgbClr val="75465E"/>
            </a:gs>
          </a:gsLst>
          <a:lin ang="5400000" scaled="1"/>
        </a:gradFill>
        <a:ln w="9525" cmpd="sng">
          <a:solidFill>
            <a:srgbClr val="000000"/>
          </a:solidFill>
          <a:headEnd type="none"/>
          <a:tailEnd type="none"/>
        </a:ln>
      </xdr:spPr>
      <xdr:txBody>
        <a:bodyPr vertOverflow="clip" wrap="square" anchor="ctr"/>
        <a:p>
          <a:pPr algn="ctr">
            <a:defRPr/>
          </a:pPr>
          <a:r>
            <a:rPr lang="en-US" cap="none" sz="1200" b="1" i="0" u="none" baseline="0">
              <a:latin typeface="Osaka"/>
              <a:ea typeface="Osaka"/>
              <a:cs typeface="Osaka"/>
            </a:rPr>
            <a:t>チーム順</a:t>
          </a:r>
        </a:p>
      </xdr:txBody>
    </xdr:sp>
    <xdr:clientData/>
  </xdr:oneCellAnchor>
  <xdr:oneCellAnchor>
    <xdr:from>
      <xdr:col>9</xdr:col>
      <xdr:colOff>133350</xdr:colOff>
      <xdr:row>8</xdr:row>
      <xdr:rowOff>76200</xdr:rowOff>
    </xdr:from>
    <xdr:ext cx="971550" cy="209550"/>
    <xdr:sp macro="[0]!通過順位1区">
      <xdr:nvSpPr>
        <xdr:cNvPr id="2" name="TextBox 2"/>
        <xdr:cNvSpPr txBox="1">
          <a:spLocks noChangeArrowheads="1"/>
        </xdr:cNvSpPr>
      </xdr:nvSpPr>
      <xdr:spPr>
        <a:xfrm>
          <a:off x="7010400" y="2486025"/>
          <a:ext cx="971550" cy="209550"/>
        </a:xfrm>
        <a:prstGeom prst="rect">
          <a:avLst/>
        </a:prstGeom>
        <a:gradFill rotWithShape="1">
          <a:gsLst>
            <a:gs pos="0">
              <a:srgbClr val="5E7575"/>
            </a:gs>
            <a:gs pos="50000">
              <a:srgbClr val="CCFFFF"/>
            </a:gs>
            <a:gs pos="100000">
              <a:srgbClr val="5E7575"/>
            </a:gs>
          </a:gsLst>
          <a:lin ang="5400000" scaled="1"/>
        </a:gradFill>
        <a:ln w="9525" cmpd="sng">
          <a:solidFill>
            <a:srgbClr val="000000"/>
          </a:solidFill>
          <a:headEnd type="none"/>
          <a:tailEnd type="none"/>
        </a:ln>
      </xdr:spPr>
      <xdr:txBody>
        <a:bodyPr vertOverflow="clip" wrap="square" anchor="ctr"/>
        <a:p>
          <a:pPr algn="ctr">
            <a:defRPr/>
          </a:pPr>
          <a:r>
            <a:rPr lang="en-US" cap="none" sz="1200" b="1" i="0" u="none" baseline="0">
              <a:latin typeface="Osaka"/>
              <a:ea typeface="Osaka"/>
              <a:cs typeface="Osaka"/>
            </a:rPr>
            <a:t>通過順位</a:t>
          </a:r>
        </a:p>
      </xdr:txBody>
    </xdr:sp>
    <xdr:clientData/>
  </xdr:oneCellAnchor>
  <xdr:oneCellAnchor>
    <xdr:from>
      <xdr:col>9</xdr:col>
      <xdr:colOff>133350</xdr:colOff>
      <xdr:row>14</xdr:row>
      <xdr:rowOff>85725</xdr:rowOff>
    </xdr:from>
    <xdr:ext cx="971550" cy="219075"/>
    <xdr:sp>
      <xdr:nvSpPr>
        <xdr:cNvPr id="3" name="TextBox 3"/>
        <xdr:cNvSpPr txBox="1">
          <a:spLocks noChangeArrowheads="1"/>
        </xdr:cNvSpPr>
      </xdr:nvSpPr>
      <xdr:spPr>
        <a:xfrm>
          <a:off x="7010400" y="4324350"/>
          <a:ext cx="971550" cy="219075"/>
        </a:xfrm>
        <a:prstGeom prst="rect">
          <a:avLst/>
        </a:prstGeom>
        <a:gradFill rotWithShape="1">
          <a:gsLst>
            <a:gs pos="0">
              <a:srgbClr val="757546"/>
            </a:gs>
            <a:gs pos="50000">
              <a:srgbClr val="FFFF99"/>
            </a:gs>
            <a:gs pos="100000">
              <a:srgbClr val="757546"/>
            </a:gs>
          </a:gsLst>
          <a:lin ang="5400000" scaled="1"/>
        </a:gradFill>
        <a:ln w="9525" cmpd="sng">
          <a:solidFill>
            <a:srgbClr val="000000"/>
          </a:solidFill>
          <a:headEnd type="none"/>
          <a:tailEnd type="none"/>
        </a:ln>
      </xdr:spPr>
      <xdr:txBody>
        <a:bodyPr vertOverflow="clip" wrap="square" anchor="ctr"/>
        <a:p>
          <a:pPr algn="ctr">
            <a:defRPr/>
          </a:pPr>
          <a:r>
            <a:rPr lang="en-US" cap="none" sz="1200" b="1" i="0" u="none" baseline="0">
              <a:latin typeface="Osaka"/>
              <a:ea typeface="Osaka"/>
              <a:cs typeface="Osaka"/>
            </a:rPr>
            <a:t>印　刷</a:t>
          </a:r>
        </a:p>
      </xdr:txBody>
    </xdr:sp>
    <xdr:clientData/>
  </xdr:oneCellAnchor>
  <xdr:oneCellAnchor>
    <xdr:from>
      <xdr:col>9</xdr:col>
      <xdr:colOff>133350</xdr:colOff>
      <xdr:row>2</xdr:row>
      <xdr:rowOff>85725</xdr:rowOff>
    </xdr:from>
    <xdr:ext cx="971550" cy="219075"/>
    <xdr:sp macro="[0]!終了1区">
      <xdr:nvSpPr>
        <xdr:cNvPr id="4" name="TextBox 8"/>
        <xdr:cNvSpPr txBox="1">
          <a:spLocks noChangeArrowheads="1"/>
        </xdr:cNvSpPr>
      </xdr:nvSpPr>
      <xdr:spPr>
        <a:xfrm>
          <a:off x="7010400" y="666750"/>
          <a:ext cx="971550" cy="219075"/>
        </a:xfrm>
        <a:prstGeom prst="rect">
          <a:avLst/>
        </a:prstGeom>
        <a:gradFill rotWithShape="1">
          <a:gsLst>
            <a:gs pos="0">
              <a:srgbClr val="5E4675"/>
            </a:gs>
            <a:gs pos="50000">
              <a:srgbClr val="CC99FF"/>
            </a:gs>
            <a:gs pos="100000">
              <a:srgbClr val="5E4675"/>
            </a:gs>
          </a:gsLst>
          <a:lin ang="5400000" scaled="1"/>
        </a:gradFill>
        <a:ln w="9525" cmpd="sng">
          <a:solidFill>
            <a:srgbClr val="000000"/>
          </a:solidFill>
          <a:headEnd type="none"/>
          <a:tailEnd type="none"/>
        </a:ln>
      </xdr:spPr>
      <xdr:txBody>
        <a:bodyPr vertOverflow="clip" wrap="square" anchor="ctr"/>
        <a:p>
          <a:pPr algn="ctr">
            <a:defRPr/>
          </a:pPr>
          <a:r>
            <a:rPr lang="en-US" cap="none" sz="1200" b="1" i="0" u="none" baseline="0">
              <a:latin typeface="Osaka"/>
              <a:ea typeface="Osaka"/>
              <a:cs typeface="Osaka"/>
            </a:rPr>
            <a:t>１区終了</a:t>
          </a:r>
        </a:p>
      </xdr:txBody>
    </xdr:sp>
    <xdr:clientData/>
  </xdr:oneCellAnchor>
  <xdr:oneCellAnchor>
    <xdr:from>
      <xdr:col>9</xdr:col>
      <xdr:colOff>133350</xdr:colOff>
      <xdr:row>10</xdr:row>
      <xdr:rowOff>38100</xdr:rowOff>
    </xdr:from>
    <xdr:ext cx="971550" cy="200025"/>
    <xdr:sp macro="[0]!区間順位1区">
      <xdr:nvSpPr>
        <xdr:cNvPr id="5" name="TextBox 9"/>
        <xdr:cNvSpPr txBox="1">
          <a:spLocks noChangeArrowheads="1"/>
        </xdr:cNvSpPr>
      </xdr:nvSpPr>
      <xdr:spPr>
        <a:xfrm>
          <a:off x="7010400" y="3057525"/>
          <a:ext cx="971550" cy="200025"/>
        </a:xfrm>
        <a:prstGeom prst="rect">
          <a:avLst/>
        </a:prstGeom>
        <a:gradFill rotWithShape="1">
          <a:gsLst>
            <a:gs pos="0">
              <a:srgbClr val="5E755E"/>
            </a:gs>
            <a:gs pos="50000">
              <a:srgbClr val="CCFFCC"/>
            </a:gs>
            <a:gs pos="100000">
              <a:srgbClr val="5E755E"/>
            </a:gs>
          </a:gsLst>
          <a:lin ang="5400000" scaled="1"/>
        </a:gradFill>
        <a:ln w="9525" cmpd="sng">
          <a:solidFill>
            <a:srgbClr val="000000"/>
          </a:solidFill>
          <a:headEnd type="none"/>
          <a:tailEnd type="none"/>
        </a:ln>
      </xdr:spPr>
      <xdr:txBody>
        <a:bodyPr vertOverflow="clip" wrap="square" anchor="ctr"/>
        <a:p>
          <a:pPr algn="ctr">
            <a:defRPr/>
          </a:pPr>
          <a:r>
            <a:rPr lang="en-US" cap="none" sz="1200" b="1" i="0" u="none" baseline="0">
              <a:latin typeface="Osaka"/>
              <a:ea typeface="Osaka"/>
              <a:cs typeface="Osaka"/>
            </a:rPr>
            <a:t>区間順位</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571500</xdr:colOff>
      <xdr:row>8</xdr:row>
      <xdr:rowOff>95250</xdr:rowOff>
    </xdr:from>
    <xdr:ext cx="142875" cy="285750"/>
    <xdr:sp>
      <xdr:nvSpPr>
        <xdr:cNvPr id="1" name="TextBox 4"/>
        <xdr:cNvSpPr txBox="1">
          <a:spLocks noChangeArrowheads="1"/>
        </xdr:cNvSpPr>
      </xdr:nvSpPr>
      <xdr:spPr>
        <a:xfrm>
          <a:off x="7448550" y="2505075"/>
          <a:ext cx="142875" cy="285750"/>
        </a:xfrm>
        <a:prstGeom prst="rect">
          <a:avLst/>
        </a:prstGeom>
        <a:gradFill rotWithShape="1">
          <a:gsLst>
            <a:gs pos="0">
              <a:srgbClr val="5E7575"/>
            </a:gs>
            <a:gs pos="50000">
              <a:srgbClr val="CCFFFF"/>
            </a:gs>
            <a:gs pos="100000">
              <a:srgbClr val="5E7575"/>
            </a:gs>
          </a:gsLst>
          <a:lin ang="5400000" scaled="1"/>
        </a:gradFill>
        <a:ln w="9525" cmpd="sng">
          <a:noFill/>
        </a:ln>
      </xdr:spPr>
      <xdr:txBody>
        <a:bodyPr vertOverflow="clip" wrap="square">
          <a:spAutoFit/>
        </a:bodyPr>
        <a:p>
          <a:pPr algn="l">
            <a:defRPr/>
          </a:pPr>
          <a:r>
            <a:rPr lang="en-US" cap="none" u="none" baseline="0">
              <a:latin typeface="Osaka"/>
              <a:ea typeface="Osaka"/>
              <a:cs typeface="Osaka"/>
            </a:rPr>
            <a:t/>
          </a:r>
        </a:p>
      </xdr:txBody>
    </xdr:sp>
    <xdr:clientData/>
  </xdr:oneCellAnchor>
  <xdr:oneCellAnchor>
    <xdr:from>
      <xdr:col>9</xdr:col>
      <xdr:colOff>133350</xdr:colOff>
      <xdr:row>6</xdr:row>
      <xdr:rowOff>142875</xdr:rowOff>
    </xdr:from>
    <xdr:ext cx="971550" cy="190500"/>
    <xdr:sp macro="[0]!チーム順2区">
      <xdr:nvSpPr>
        <xdr:cNvPr id="2" name="TextBox 5"/>
        <xdr:cNvSpPr txBox="1">
          <a:spLocks noChangeArrowheads="1"/>
        </xdr:cNvSpPr>
      </xdr:nvSpPr>
      <xdr:spPr>
        <a:xfrm>
          <a:off x="7010400" y="1943100"/>
          <a:ext cx="971550" cy="190500"/>
        </a:xfrm>
        <a:prstGeom prst="rect">
          <a:avLst/>
        </a:prstGeom>
        <a:gradFill rotWithShape="1">
          <a:gsLst>
            <a:gs pos="0">
              <a:srgbClr val="75465E"/>
            </a:gs>
            <a:gs pos="50000">
              <a:srgbClr val="FF99CC"/>
            </a:gs>
            <a:gs pos="100000">
              <a:srgbClr val="75465E"/>
            </a:gs>
          </a:gsLst>
          <a:lin ang="5400000" scaled="1"/>
        </a:gradFill>
        <a:ln w="9525" cmpd="sng">
          <a:solidFill>
            <a:srgbClr val="000000"/>
          </a:solidFill>
          <a:headEnd type="none"/>
          <a:tailEnd type="none"/>
        </a:ln>
      </xdr:spPr>
      <xdr:txBody>
        <a:bodyPr vertOverflow="clip" wrap="square" anchor="ctr"/>
        <a:p>
          <a:pPr algn="ctr">
            <a:defRPr/>
          </a:pPr>
          <a:r>
            <a:rPr lang="en-US" cap="none" sz="1200" b="1" i="0" u="none" baseline="0">
              <a:latin typeface="Osaka"/>
              <a:ea typeface="Osaka"/>
              <a:cs typeface="Osaka"/>
            </a:rPr>
            <a:t>チーム順</a:t>
          </a:r>
        </a:p>
      </xdr:txBody>
    </xdr:sp>
    <xdr:clientData/>
  </xdr:oneCellAnchor>
  <xdr:oneCellAnchor>
    <xdr:from>
      <xdr:col>9</xdr:col>
      <xdr:colOff>133350</xdr:colOff>
      <xdr:row>8</xdr:row>
      <xdr:rowOff>76200</xdr:rowOff>
    </xdr:from>
    <xdr:ext cx="971550" cy="209550"/>
    <xdr:sp macro="[0]!通過順位2区">
      <xdr:nvSpPr>
        <xdr:cNvPr id="3" name="TextBox 6"/>
        <xdr:cNvSpPr txBox="1">
          <a:spLocks noChangeArrowheads="1"/>
        </xdr:cNvSpPr>
      </xdr:nvSpPr>
      <xdr:spPr>
        <a:xfrm>
          <a:off x="7010400" y="2486025"/>
          <a:ext cx="971550" cy="209550"/>
        </a:xfrm>
        <a:prstGeom prst="rect">
          <a:avLst/>
        </a:prstGeom>
        <a:gradFill rotWithShape="1">
          <a:gsLst>
            <a:gs pos="0">
              <a:srgbClr val="5E7575"/>
            </a:gs>
            <a:gs pos="50000">
              <a:srgbClr val="CCFFFF"/>
            </a:gs>
            <a:gs pos="100000">
              <a:srgbClr val="5E7575"/>
            </a:gs>
          </a:gsLst>
          <a:lin ang="5400000" scaled="1"/>
        </a:gradFill>
        <a:ln w="9525" cmpd="sng">
          <a:solidFill>
            <a:srgbClr val="000000"/>
          </a:solidFill>
          <a:headEnd type="none"/>
          <a:tailEnd type="none"/>
        </a:ln>
      </xdr:spPr>
      <xdr:txBody>
        <a:bodyPr vertOverflow="clip" wrap="square" anchor="ctr"/>
        <a:p>
          <a:pPr algn="ctr">
            <a:defRPr/>
          </a:pPr>
          <a:r>
            <a:rPr lang="en-US" cap="none" sz="1200" b="1" i="0" u="none" baseline="0">
              <a:latin typeface="Osaka"/>
              <a:ea typeface="Osaka"/>
              <a:cs typeface="Osaka"/>
            </a:rPr>
            <a:t>通過順位</a:t>
          </a:r>
        </a:p>
      </xdr:txBody>
    </xdr:sp>
    <xdr:clientData/>
  </xdr:oneCellAnchor>
  <xdr:oneCellAnchor>
    <xdr:from>
      <xdr:col>9</xdr:col>
      <xdr:colOff>133350</xdr:colOff>
      <xdr:row>14</xdr:row>
      <xdr:rowOff>85725</xdr:rowOff>
    </xdr:from>
    <xdr:ext cx="971550" cy="219075"/>
    <xdr:sp>
      <xdr:nvSpPr>
        <xdr:cNvPr id="4" name="TextBox 7"/>
        <xdr:cNvSpPr txBox="1">
          <a:spLocks noChangeArrowheads="1"/>
        </xdr:cNvSpPr>
      </xdr:nvSpPr>
      <xdr:spPr>
        <a:xfrm>
          <a:off x="7010400" y="4324350"/>
          <a:ext cx="971550" cy="219075"/>
        </a:xfrm>
        <a:prstGeom prst="rect">
          <a:avLst/>
        </a:prstGeom>
        <a:gradFill rotWithShape="1">
          <a:gsLst>
            <a:gs pos="0">
              <a:srgbClr val="757546"/>
            </a:gs>
            <a:gs pos="50000">
              <a:srgbClr val="FFFF99"/>
            </a:gs>
            <a:gs pos="100000">
              <a:srgbClr val="757546"/>
            </a:gs>
          </a:gsLst>
          <a:lin ang="5400000" scaled="1"/>
        </a:gradFill>
        <a:ln w="9525" cmpd="sng">
          <a:solidFill>
            <a:srgbClr val="000000"/>
          </a:solidFill>
          <a:headEnd type="none"/>
          <a:tailEnd type="none"/>
        </a:ln>
      </xdr:spPr>
      <xdr:txBody>
        <a:bodyPr vertOverflow="clip" wrap="square" anchor="ctr"/>
        <a:p>
          <a:pPr algn="ctr">
            <a:defRPr/>
          </a:pPr>
          <a:r>
            <a:rPr lang="en-US" cap="none" sz="1200" b="1" i="0" u="none" baseline="0">
              <a:latin typeface="Osaka"/>
              <a:ea typeface="Osaka"/>
              <a:cs typeface="Osaka"/>
            </a:rPr>
            <a:t>印　刷</a:t>
          </a:r>
        </a:p>
      </xdr:txBody>
    </xdr:sp>
    <xdr:clientData/>
  </xdr:oneCellAnchor>
  <xdr:oneCellAnchor>
    <xdr:from>
      <xdr:col>9</xdr:col>
      <xdr:colOff>133350</xdr:colOff>
      <xdr:row>2</xdr:row>
      <xdr:rowOff>85725</xdr:rowOff>
    </xdr:from>
    <xdr:ext cx="971550" cy="219075"/>
    <xdr:sp macro="[0]!終了2区">
      <xdr:nvSpPr>
        <xdr:cNvPr id="5" name="TextBox 9"/>
        <xdr:cNvSpPr txBox="1">
          <a:spLocks noChangeArrowheads="1"/>
        </xdr:cNvSpPr>
      </xdr:nvSpPr>
      <xdr:spPr>
        <a:xfrm>
          <a:off x="7010400" y="666750"/>
          <a:ext cx="971550" cy="219075"/>
        </a:xfrm>
        <a:prstGeom prst="rect">
          <a:avLst/>
        </a:prstGeom>
        <a:gradFill rotWithShape="1">
          <a:gsLst>
            <a:gs pos="0">
              <a:srgbClr val="5E4675"/>
            </a:gs>
            <a:gs pos="50000">
              <a:srgbClr val="CC99FF"/>
            </a:gs>
            <a:gs pos="100000">
              <a:srgbClr val="5E4675"/>
            </a:gs>
          </a:gsLst>
          <a:lin ang="5400000" scaled="1"/>
        </a:gradFill>
        <a:ln w="9525" cmpd="sng">
          <a:solidFill>
            <a:srgbClr val="000000"/>
          </a:solidFill>
          <a:headEnd type="none"/>
          <a:tailEnd type="none"/>
        </a:ln>
      </xdr:spPr>
      <xdr:txBody>
        <a:bodyPr vertOverflow="clip" wrap="square" anchor="ctr"/>
        <a:p>
          <a:pPr algn="ctr">
            <a:defRPr/>
          </a:pPr>
          <a:r>
            <a:rPr lang="en-US" cap="none" sz="1200" b="1" i="0" u="none" baseline="0">
              <a:latin typeface="Osaka"/>
              <a:ea typeface="Osaka"/>
              <a:cs typeface="Osaka"/>
            </a:rPr>
            <a:t>２区終了</a:t>
          </a:r>
        </a:p>
      </xdr:txBody>
    </xdr:sp>
    <xdr:clientData/>
  </xdr:oneCellAnchor>
  <xdr:oneCellAnchor>
    <xdr:from>
      <xdr:col>9</xdr:col>
      <xdr:colOff>133350</xdr:colOff>
      <xdr:row>10</xdr:row>
      <xdr:rowOff>38100</xdr:rowOff>
    </xdr:from>
    <xdr:ext cx="971550" cy="200025"/>
    <xdr:sp macro="[0]!区間順位2区">
      <xdr:nvSpPr>
        <xdr:cNvPr id="6" name="TextBox 10"/>
        <xdr:cNvSpPr txBox="1">
          <a:spLocks noChangeArrowheads="1"/>
        </xdr:cNvSpPr>
      </xdr:nvSpPr>
      <xdr:spPr>
        <a:xfrm>
          <a:off x="7010400" y="3057525"/>
          <a:ext cx="971550" cy="200025"/>
        </a:xfrm>
        <a:prstGeom prst="rect">
          <a:avLst/>
        </a:prstGeom>
        <a:gradFill rotWithShape="1">
          <a:gsLst>
            <a:gs pos="0">
              <a:srgbClr val="5E755E"/>
            </a:gs>
            <a:gs pos="50000">
              <a:srgbClr val="CCFFCC"/>
            </a:gs>
            <a:gs pos="100000">
              <a:srgbClr val="5E755E"/>
            </a:gs>
          </a:gsLst>
          <a:lin ang="5400000" scaled="1"/>
        </a:gradFill>
        <a:ln w="9525" cmpd="sng">
          <a:solidFill>
            <a:srgbClr val="000000"/>
          </a:solidFill>
          <a:headEnd type="none"/>
          <a:tailEnd type="none"/>
        </a:ln>
      </xdr:spPr>
      <xdr:txBody>
        <a:bodyPr vertOverflow="clip" wrap="square" anchor="ctr"/>
        <a:p>
          <a:pPr algn="ctr">
            <a:defRPr/>
          </a:pPr>
          <a:r>
            <a:rPr lang="en-US" cap="none" sz="1200" b="1" i="0" u="none" baseline="0">
              <a:latin typeface="Osaka"/>
              <a:ea typeface="Osaka"/>
              <a:cs typeface="Osaka"/>
            </a:rPr>
            <a:t>区間順位</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571500</xdr:colOff>
      <xdr:row>8</xdr:row>
      <xdr:rowOff>95250</xdr:rowOff>
    </xdr:from>
    <xdr:ext cx="142875" cy="285750"/>
    <xdr:sp>
      <xdr:nvSpPr>
        <xdr:cNvPr id="1" name="TextBox 4"/>
        <xdr:cNvSpPr txBox="1">
          <a:spLocks noChangeArrowheads="1"/>
        </xdr:cNvSpPr>
      </xdr:nvSpPr>
      <xdr:spPr>
        <a:xfrm>
          <a:off x="7448550" y="2505075"/>
          <a:ext cx="142875" cy="285750"/>
        </a:xfrm>
        <a:prstGeom prst="rect">
          <a:avLst/>
        </a:prstGeom>
        <a:gradFill rotWithShape="1">
          <a:gsLst>
            <a:gs pos="0">
              <a:srgbClr val="5E7575"/>
            </a:gs>
            <a:gs pos="50000">
              <a:srgbClr val="CCFFFF"/>
            </a:gs>
            <a:gs pos="100000">
              <a:srgbClr val="5E7575"/>
            </a:gs>
          </a:gsLst>
          <a:lin ang="5400000" scaled="1"/>
        </a:gradFill>
        <a:ln w="9525" cmpd="sng">
          <a:noFill/>
        </a:ln>
      </xdr:spPr>
      <xdr:txBody>
        <a:bodyPr vertOverflow="clip" wrap="square">
          <a:spAutoFit/>
        </a:bodyPr>
        <a:p>
          <a:pPr algn="l">
            <a:defRPr/>
          </a:pPr>
          <a:r>
            <a:rPr lang="en-US" cap="none" u="none" baseline="0">
              <a:latin typeface="Osaka"/>
              <a:ea typeface="Osaka"/>
              <a:cs typeface="Osaka"/>
            </a:rPr>
            <a:t/>
          </a:r>
        </a:p>
      </xdr:txBody>
    </xdr:sp>
    <xdr:clientData/>
  </xdr:oneCellAnchor>
  <xdr:oneCellAnchor>
    <xdr:from>
      <xdr:col>9</xdr:col>
      <xdr:colOff>133350</xdr:colOff>
      <xdr:row>6</xdr:row>
      <xdr:rowOff>142875</xdr:rowOff>
    </xdr:from>
    <xdr:ext cx="971550" cy="190500"/>
    <xdr:sp macro="[0]!チーム順3区">
      <xdr:nvSpPr>
        <xdr:cNvPr id="2" name="TextBox 5"/>
        <xdr:cNvSpPr txBox="1">
          <a:spLocks noChangeArrowheads="1"/>
        </xdr:cNvSpPr>
      </xdr:nvSpPr>
      <xdr:spPr>
        <a:xfrm>
          <a:off x="7010400" y="1943100"/>
          <a:ext cx="971550" cy="190500"/>
        </a:xfrm>
        <a:prstGeom prst="rect">
          <a:avLst/>
        </a:prstGeom>
        <a:gradFill rotWithShape="1">
          <a:gsLst>
            <a:gs pos="0">
              <a:srgbClr val="75465E"/>
            </a:gs>
            <a:gs pos="50000">
              <a:srgbClr val="FF99CC"/>
            </a:gs>
            <a:gs pos="100000">
              <a:srgbClr val="75465E"/>
            </a:gs>
          </a:gsLst>
          <a:lin ang="5400000" scaled="1"/>
        </a:gradFill>
        <a:ln w="9525" cmpd="sng">
          <a:solidFill>
            <a:srgbClr val="000000"/>
          </a:solidFill>
          <a:headEnd type="none"/>
          <a:tailEnd type="none"/>
        </a:ln>
      </xdr:spPr>
      <xdr:txBody>
        <a:bodyPr vertOverflow="clip" wrap="square" anchor="ctr"/>
        <a:p>
          <a:pPr algn="ctr">
            <a:defRPr/>
          </a:pPr>
          <a:r>
            <a:rPr lang="en-US" cap="none" sz="1200" b="1" i="0" u="none" baseline="0">
              <a:latin typeface="Osaka"/>
              <a:ea typeface="Osaka"/>
              <a:cs typeface="Osaka"/>
            </a:rPr>
            <a:t>チーム順</a:t>
          </a:r>
        </a:p>
      </xdr:txBody>
    </xdr:sp>
    <xdr:clientData/>
  </xdr:oneCellAnchor>
  <xdr:oneCellAnchor>
    <xdr:from>
      <xdr:col>9</xdr:col>
      <xdr:colOff>133350</xdr:colOff>
      <xdr:row>8</xdr:row>
      <xdr:rowOff>76200</xdr:rowOff>
    </xdr:from>
    <xdr:ext cx="971550" cy="209550"/>
    <xdr:sp macro="[0]!通過順位3区">
      <xdr:nvSpPr>
        <xdr:cNvPr id="3" name="TextBox 6"/>
        <xdr:cNvSpPr txBox="1">
          <a:spLocks noChangeArrowheads="1"/>
        </xdr:cNvSpPr>
      </xdr:nvSpPr>
      <xdr:spPr>
        <a:xfrm>
          <a:off x="7010400" y="2486025"/>
          <a:ext cx="971550" cy="209550"/>
        </a:xfrm>
        <a:prstGeom prst="rect">
          <a:avLst/>
        </a:prstGeom>
        <a:gradFill rotWithShape="1">
          <a:gsLst>
            <a:gs pos="0">
              <a:srgbClr val="5E7575"/>
            </a:gs>
            <a:gs pos="50000">
              <a:srgbClr val="CCFFFF"/>
            </a:gs>
            <a:gs pos="100000">
              <a:srgbClr val="5E7575"/>
            </a:gs>
          </a:gsLst>
          <a:lin ang="5400000" scaled="1"/>
        </a:gradFill>
        <a:ln w="9525" cmpd="sng">
          <a:solidFill>
            <a:srgbClr val="000000"/>
          </a:solidFill>
          <a:headEnd type="none"/>
          <a:tailEnd type="none"/>
        </a:ln>
      </xdr:spPr>
      <xdr:txBody>
        <a:bodyPr vertOverflow="clip" wrap="square" anchor="ctr"/>
        <a:p>
          <a:pPr algn="ctr">
            <a:defRPr/>
          </a:pPr>
          <a:r>
            <a:rPr lang="en-US" cap="none" sz="1200" b="1" i="0" u="none" baseline="0">
              <a:latin typeface="Osaka"/>
              <a:ea typeface="Osaka"/>
              <a:cs typeface="Osaka"/>
            </a:rPr>
            <a:t>通過順位</a:t>
          </a:r>
        </a:p>
      </xdr:txBody>
    </xdr:sp>
    <xdr:clientData/>
  </xdr:oneCellAnchor>
  <xdr:oneCellAnchor>
    <xdr:from>
      <xdr:col>9</xdr:col>
      <xdr:colOff>133350</xdr:colOff>
      <xdr:row>14</xdr:row>
      <xdr:rowOff>85725</xdr:rowOff>
    </xdr:from>
    <xdr:ext cx="971550" cy="219075"/>
    <xdr:sp>
      <xdr:nvSpPr>
        <xdr:cNvPr id="4" name="TextBox 7"/>
        <xdr:cNvSpPr txBox="1">
          <a:spLocks noChangeArrowheads="1"/>
        </xdr:cNvSpPr>
      </xdr:nvSpPr>
      <xdr:spPr>
        <a:xfrm>
          <a:off x="7010400" y="4324350"/>
          <a:ext cx="971550" cy="219075"/>
        </a:xfrm>
        <a:prstGeom prst="rect">
          <a:avLst/>
        </a:prstGeom>
        <a:gradFill rotWithShape="1">
          <a:gsLst>
            <a:gs pos="0">
              <a:srgbClr val="757546"/>
            </a:gs>
            <a:gs pos="50000">
              <a:srgbClr val="FFFF99"/>
            </a:gs>
            <a:gs pos="100000">
              <a:srgbClr val="757546"/>
            </a:gs>
          </a:gsLst>
          <a:lin ang="5400000" scaled="1"/>
        </a:gradFill>
        <a:ln w="9525" cmpd="sng">
          <a:solidFill>
            <a:srgbClr val="000000"/>
          </a:solidFill>
          <a:headEnd type="none"/>
          <a:tailEnd type="none"/>
        </a:ln>
      </xdr:spPr>
      <xdr:txBody>
        <a:bodyPr vertOverflow="clip" wrap="square" anchor="ctr"/>
        <a:p>
          <a:pPr algn="ctr">
            <a:defRPr/>
          </a:pPr>
          <a:r>
            <a:rPr lang="en-US" cap="none" sz="1200" b="1" i="0" u="none" baseline="0">
              <a:latin typeface="Osaka"/>
              <a:ea typeface="Osaka"/>
              <a:cs typeface="Osaka"/>
            </a:rPr>
            <a:t>印　刷</a:t>
          </a:r>
        </a:p>
      </xdr:txBody>
    </xdr:sp>
    <xdr:clientData/>
  </xdr:oneCellAnchor>
  <xdr:oneCellAnchor>
    <xdr:from>
      <xdr:col>9</xdr:col>
      <xdr:colOff>133350</xdr:colOff>
      <xdr:row>2</xdr:row>
      <xdr:rowOff>85725</xdr:rowOff>
    </xdr:from>
    <xdr:ext cx="971550" cy="219075"/>
    <xdr:sp macro="[0]!終了3区">
      <xdr:nvSpPr>
        <xdr:cNvPr id="5" name="TextBox 9"/>
        <xdr:cNvSpPr txBox="1">
          <a:spLocks noChangeArrowheads="1"/>
        </xdr:cNvSpPr>
      </xdr:nvSpPr>
      <xdr:spPr>
        <a:xfrm>
          <a:off x="7010400" y="666750"/>
          <a:ext cx="971550" cy="219075"/>
        </a:xfrm>
        <a:prstGeom prst="rect">
          <a:avLst/>
        </a:prstGeom>
        <a:gradFill rotWithShape="1">
          <a:gsLst>
            <a:gs pos="0">
              <a:srgbClr val="5E4675"/>
            </a:gs>
            <a:gs pos="50000">
              <a:srgbClr val="CC99FF"/>
            </a:gs>
            <a:gs pos="100000">
              <a:srgbClr val="5E4675"/>
            </a:gs>
          </a:gsLst>
          <a:lin ang="5400000" scaled="1"/>
        </a:gradFill>
        <a:ln w="9525" cmpd="sng">
          <a:solidFill>
            <a:srgbClr val="000000"/>
          </a:solidFill>
          <a:headEnd type="none"/>
          <a:tailEnd type="none"/>
        </a:ln>
      </xdr:spPr>
      <xdr:txBody>
        <a:bodyPr vertOverflow="clip" wrap="square" anchor="ctr"/>
        <a:p>
          <a:pPr algn="ctr">
            <a:defRPr/>
          </a:pPr>
          <a:r>
            <a:rPr lang="en-US" cap="none" sz="1200" b="1" i="0" u="none" baseline="0">
              <a:latin typeface="Osaka"/>
              <a:ea typeface="Osaka"/>
              <a:cs typeface="Osaka"/>
            </a:rPr>
            <a:t>３区終了</a:t>
          </a:r>
        </a:p>
      </xdr:txBody>
    </xdr:sp>
    <xdr:clientData/>
  </xdr:oneCellAnchor>
  <xdr:oneCellAnchor>
    <xdr:from>
      <xdr:col>9</xdr:col>
      <xdr:colOff>133350</xdr:colOff>
      <xdr:row>10</xdr:row>
      <xdr:rowOff>38100</xdr:rowOff>
    </xdr:from>
    <xdr:ext cx="971550" cy="200025"/>
    <xdr:sp macro="[0]!区間順位3区">
      <xdr:nvSpPr>
        <xdr:cNvPr id="6" name="TextBox 10"/>
        <xdr:cNvSpPr txBox="1">
          <a:spLocks noChangeArrowheads="1"/>
        </xdr:cNvSpPr>
      </xdr:nvSpPr>
      <xdr:spPr>
        <a:xfrm>
          <a:off x="7010400" y="3057525"/>
          <a:ext cx="971550" cy="200025"/>
        </a:xfrm>
        <a:prstGeom prst="rect">
          <a:avLst/>
        </a:prstGeom>
        <a:gradFill rotWithShape="1">
          <a:gsLst>
            <a:gs pos="0">
              <a:srgbClr val="5E755E"/>
            </a:gs>
            <a:gs pos="50000">
              <a:srgbClr val="CCFFCC"/>
            </a:gs>
            <a:gs pos="100000">
              <a:srgbClr val="5E755E"/>
            </a:gs>
          </a:gsLst>
          <a:lin ang="5400000" scaled="1"/>
        </a:gradFill>
        <a:ln w="9525" cmpd="sng">
          <a:solidFill>
            <a:srgbClr val="000000"/>
          </a:solidFill>
          <a:headEnd type="none"/>
          <a:tailEnd type="none"/>
        </a:ln>
      </xdr:spPr>
      <xdr:txBody>
        <a:bodyPr vertOverflow="clip" wrap="square" anchor="ctr"/>
        <a:p>
          <a:pPr algn="ctr">
            <a:defRPr/>
          </a:pPr>
          <a:r>
            <a:rPr lang="en-US" cap="none" sz="1200" b="1" i="0" u="none" baseline="0">
              <a:latin typeface="Osaka"/>
              <a:ea typeface="Osaka"/>
              <a:cs typeface="Osaka"/>
            </a:rPr>
            <a:t>区間順位</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133350</xdr:colOff>
      <xdr:row>6</xdr:row>
      <xdr:rowOff>142875</xdr:rowOff>
    </xdr:from>
    <xdr:ext cx="971550" cy="190500"/>
    <xdr:sp macro="[0]!チーム順4区">
      <xdr:nvSpPr>
        <xdr:cNvPr id="1" name="TextBox 5"/>
        <xdr:cNvSpPr txBox="1">
          <a:spLocks noChangeArrowheads="1"/>
        </xdr:cNvSpPr>
      </xdr:nvSpPr>
      <xdr:spPr>
        <a:xfrm>
          <a:off x="7010400" y="1943100"/>
          <a:ext cx="971550" cy="190500"/>
        </a:xfrm>
        <a:prstGeom prst="rect">
          <a:avLst/>
        </a:prstGeom>
        <a:gradFill rotWithShape="1">
          <a:gsLst>
            <a:gs pos="0">
              <a:srgbClr val="75465E"/>
            </a:gs>
            <a:gs pos="50000">
              <a:srgbClr val="FF99CC"/>
            </a:gs>
            <a:gs pos="100000">
              <a:srgbClr val="75465E"/>
            </a:gs>
          </a:gsLst>
          <a:lin ang="5400000" scaled="1"/>
        </a:gradFill>
        <a:ln w="9525" cmpd="sng">
          <a:solidFill>
            <a:srgbClr val="000000"/>
          </a:solidFill>
          <a:headEnd type="none"/>
          <a:tailEnd type="none"/>
        </a:ln>
      </xdr:spPr>
      <xdr:txBody>
        <a:bodyPr vertOverflow="clip" wrap="square" anchor="ctr"/>
        <a:p>
          <a:pPr algn="ctr">
            <a:defRPr/>
          </a:pPr>
          <a:r>
            <a:rPr lang="en-US" cap="none" sz="1200" b="1" i="0" u="none" baseline="0">
              <a:latin typeface="Osaka"/>
              <a:ea typeface="Osaka"/>
              <a:cs typeface="Osaka"/>
            </a:rPr>
            <a:t>チーム順</a:t>
          </a:r>
        </a:p>
      </xdr:txBody>
    </xdr:sp>
    <xdr:clientData/>
  </xdr:oneCellAnchor>
  <xdr:oneCellAnchor>
    <xdr:from>
      <xdr:col>9</xdr:col>
      <xdr:colOff>133350</xdr:colOff>
      <xdr:row>8</xdr:row>
      <xdr:rowOff>76200</xdr:rowOff>
    </xdr:from>
    <xdr:ext cx="971550" cy="209550"/>
    <xdr:sp macro="[0]!通過順位4区">
      <xdr:nvSpPr>
        <xdr:cNvPr id="2" name="TextBox 6"/>
        <xdr:cNvSpPr txBox="1">
          <a:spLocks noChangeArrowheads="1"/>
        </xdr:cNvSpPr>
      </xdr:nvSpPr>
      <xdr:spPr>
        <a:xfrm>
          <a:off x="7010400" y="2486025"/>
          <a:ext cx="971550" cy="209550"/>
        </a:xfrm>
        <a:prstGeom prst="rect">
          <a:avLst/>
        </a:prstGeom>
        <a:gradFill rotWithShape="1">
          <a:gsLst>
            <a:gs pos="0">
              <a:srgbClr val="5E7575"/>
            </a:gs>
            <a:gs pos="50000">
              <a:srgbClr val="CCFFFF"/>
            </a:gs>
            <a:gs pos="100000">
              <a:srgbClr val="5E7575"/>
            </a:gs>
          </a:gsLst>
          <a:lin ang="5400000" scaled="1"/>
        </a:gradFill>
        <a:ln w="9525" cmpd="sng">
          <a:solidFill>
            <a:srgbClr val="000000"/>
          </a:solidFill>
          <a:headEnd type="none"/>
          <a:tailEnd type="none"/>
        </a:ln>
      </xdr:spPr>
      <xdr:txBody>
        <a:bodyPr vertOverflow="clip" wrap="square" anchor="ctr"/>
        <a:p>
          <a:pPr algn="ctr">
            <a:defRPr/>
          </a:pPr>
          <a:r>
            <a:rPr lang="en-US" cap="none" sz="1200" b="1" i="0" u="none" baseline="0">
              <a:latin typeface="Osaka"/>
              <a:ea typeface="Osaka"/>
              <a:cs typeface="Osaka"/>
            </a:rPr>
            <a:t>通過順位</a:t>
          </a:r>
        </a:p>
      </xdr:txBody>
    </xdr:sp>
    <xdr:clientData/>
  </xdr:oneCellAnchor>
  <xdr:oneCellAnchor>
    <xdr:from>
      <xdr:col>9</xdr:col>
      <xdr:colOff>133350</xdr:colOff>
      <xdr:row>14</xdr:row>
      <xdr:rowOff>85725</xdr:rowOff>
    </xdr:from>
    <xdr:ext cx="971550" cy="219075"/>
    <xdr:sp>
      <xdr:nvSpPr>
        <xdr:cNvPr id="3" name="TextBox 7"/>
        <xdr:cNvSpPr txBox="1">
          <a:spLocks noChangeArrowheads="1"/>
        </xdr:cNvSpPr>
      </xdr:nvSpPr>
      <xdr:spPr>
        <a:xfrm>
          <a:off x="7010400" y="4324350"/>
          <a:ext cx="971550" cy="219075"/>
        </a:xfrm>
        <a:prstGeom prst="rect">
          <a:avLst/>
        </a:prstGeom>
        <a:gradFill rotWithShape="1">
          <a:gsLst>
            <a:gs pos="0">
              <a:srgbClr val="757546"/>
            </a:gs>
            <a:gs pos="50000">
              <a:srgbClr val="FFFF99"/>
            </a:gs>
            <a:gs pos="100000">
              <a:srgbClr val="757546"/>
            </a:gs>
          </a:gsLst>
          <a:lin ang="5400000" scaled="1"/>
        </a:gradFill>
        <a:ln w="9525" cmpd="sng">
          <a:solidFill>
            <a:srgbClr val="000000"/>
          </a:solidFill>
          <a:headEnd type="none"/>
          <a:tailEnd type="none"/>
        </a:ln>
      </xdr:spPr>
      <xdr:txBody>
        <a:bodyPr vertOverflow="clip" wrap="square" anchor="ctr"/>
        <a:p>
          <a:pPr algn="ctr">
            <a:defRPr/>
          </a:pPr>
          <a:r>
            <a:rPr lang="en-US" cap="none" sz="1200" b="1" i="0" u="none" baseline="0">
              <a:latin typeface="Osaka"/>
              <a:ea typeface="Osaka"/>
              <a:cs typeface="Osaka"/>
            </a:rPr>
            <a:t>印　刷</a:t>
          </a:r>
        </a:p>
      </xdr:txBody>
    </xdr:sp>
    <xdr:clientData/>
  </xdr:oneCellAnchor>
  <xdr:oneCellAnchor>
    <xdr:from>
      <xdr:col>9</xdr:col>
      <xdr:colOff>133350</xdr:colOff>
      <xdr:row>2</xdr:row>
      <xdr:rowOff>85725</xdr:rowOff>
    </xdr:from>
    <xdr:ext cx="971550" cy="219075"/>
    <xdr:sp macro="[0]!終了4区">
      <xdr:nvSpPr>
        <xdr:cNvPr id="4" name="TextBox 9"/>
        <xdr:cNvSpPr txBox="1">
          <a:spLocks noChangeArrowheads="1"/>
        </xdr:cNvSpPr>
      </xdr:nvSpPr>
      <xdr:spPr>
        <a:xfrm>
          <a:off x="7010400" y="666750"/>
          <a:ext cx="971550" cy="219075"/>
        </a:xfrm>
        <a:prstGeom prst="rect">
          <a:avLst/>
        </a:prstGeom>
        <a:gradFill rotWithShape="1">
          <a:gsLst>
            <a:gs pos="0">
              <a:srgbClr val="5E4675"/>
            </a:gs>
            <a:gs pos="50000">
              <a:srgbClr val="CC99FF"/>
            </a:gs>
            <a:gs pos="100000">
              <a:srgbClr val="5E4675"/>
            </a:gs>
          </a:gsLst>
          <a:lin ang="5400000" scaled="1"/>
        </a:gradFill>
        <a:ln w="9525" cmpd="sng">
          <a:solidFill>
            <a:srgbClr val="000000"/>
          </a:solidFill>
          <a:headEnd type="none"/>
          <a:tailEnd type="none"/>
        </a:ln>
      </xdr:spPr>
      <xdr:txBody>
        <a:bodyPr vertOverflow="clip" wrap="square" anchor="ctr"/>
        <a:p>
          <a:pPr algn="ctr">
            <a:defRPr/>
          </a:pPr>
          <a:r>
            <a:rPr lang="en-US" cap="none" sz="1200" b="1" i="0" u="none" baseline="0">
              <a:latin typeface="Osaka"/>
              <a:ea typeface="Osaka"/>
              <a:cs typeface="Osaka"/>
            </a:rPr>
            <a:t>４区終了</a:t>
          </a:r>
        </a:p>
      </xdr:txBody>
    </xdr:sp>
    <xdr:clientData/>
  </xdr:oneCellAnchor>
  <xdr:oneCellAnchor>
    <xdr:from>
      <xdr:col>9</xdr:col>
      <xdr:colOff>133350</xdr:colOff>
      <xdr:row>10</xdr:row>
      <xdr:rowOff>38100</xdr:rowOff>
    </xdr:from>
    <xdr:ext cx="971550" cy="200025"/>
    <xdr:sp macro="[0]!区間順位4区">
      <xdr:nvSpPr>
        <xdr:cNvPr id="5" name="TextBox 10"/>
        <xdr:cNvSpPr txBox="1">
          <a:spLocks noChangeArrowheads="1"/>
        </xdr:cNvSpPr>
      </xdr:nvSpPr>
      <xdr:spPr>
        <a:xfrm>
          <a:off x="7010400" y="3057525"/>
          <a:ext cx="971550" cy="200025"/>
        </a:xfrm>
        <a:prstGeom prst="rect">
          <a:avLst/>
        </a:prstGeom>
        <a:gradFill rotWithShape="1">
          <a:gsLst>
            <a:gs pos="0">
              <a:srgbClr val="5E755E"/>
            </a:gs>
            <a:gs pos="50000">
              <a:srgbClr val="CCFFCC"/>
            </a:gs>
            <a:gs pos="100000">
              <a:srgbClr val="5E755E"/>
            </a:gs>
          </a:gsLst>
          <a:lin ang="5400000" scaled="1"/>
        </a:gradFill>
        <a:ln w="9525" cmpd="sng">
          <a:solidFill>
            <a:srgbClr val="000000"/>
          </a:solidFill>
          <a:headEnd type="none"/>
          <a:tailEnd type="none"/>
        </a:ln>
      </xdr:spPr>
      <xdr:txBody>
        <a:bodyPr vertOverflow="clip" wrap="square" anchor="ctr"/>
        <a:p>
          <a:pPr algn="ctr">
            <a:defRPr/>
          </a:pPr>
          <a:r>
            <a:rPr lang="en-US" cap="none" sz="1200" b="1" i="0" u="none" baseline="0">
              <a:latin typeface="Osaka"/>
              <a:ea typeface="Osaka"/>
              <a:cs typeface="Osaka"/>
            </a:rPr>
            <a:t>区間順位</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571500</xdr:colOff>
      <xdr:row>8</xdr:row>
      <xdr:rowOff>95250</xdr:rowOff>
    </xdr:from>
    <xdr:ext cx="142875" cy="285750"/>
    <xdr:sp>
      <xdr:nvSpPr>
        <xdr:cNvPr id="1" name="TextBox 4"/>
        <xdr:cNvSpPr txBox="1">
          <a:spLocks noChangeArrowheads="1"/>
        </xdr:cNvSpPr>
      </xdr:nvSpPr>
      <xdr:spPr>
        <a:xfrm>
          <a:off x="7791450" y="2505075"/>
          <a:ext cx="142875" cy="285750"/>
        </a:xfrm>
        <a:prstGeom prst="rect">
          <a:avLst/>
        </a:prstGeom>
        <a:gradFill rotWithShape="1">
          <a:gsLst>
            <a:gs pos="0">
              <a:srgbClr val="5E7575"/>
            </a:gs>
            <a:gs pos="50000">
              <a:srgbClr val="CCFFFF"/>
            </a:gs>
            <a:gs pos="100000">
              <a:srgbClr val="5E7575"/>
            </a:gs>
          </a:gsLst>
          <a:lin ang="5400000" scaled="1"/>
        </a:gradFill>
        <a:ln w="9525" cmpd="sng">
          <a:noFill/>
        </a:ln>
      </xdr:spPr>
      <xdr:txBody>
        <a:bodyPr vertOverflow="clip" wrap="square">
          <a:spAutoFit/>
        </a:bodyPr>
        <a:p>
          <a:pPr algn="l">
            <a:defRPr/>
          </a:pPr>
          <a:r>
            <a:rPr lang="en-US" cap="none" u="none" baseline="0">
              <a:latin typeface="Osaka"/>
              <a:ea typeface="Osaka"/>
              <a:cs typeface="Osaka"/>
            </a:rPr>
            <a:t/>
          </a:r>
        </a:p>
      </xdr:txBody>
    </xdr:sp>
    <xdr:clientData/>
  </xdr:oneCellAnchor>
  <xdr:oneCellAnchor>
    <xdr:from>
      <xdr:col>9</xdr:col>
      <xdr:colOff>133350</xdr:colOff>
      <xdr:row>18</xdr:row>
      <xdr:rowOff>123825</xdr:rowOff>
    </xdr:from>
    <xdr:ext cx="971550" cy="200025"/>
    <xdr:sp macro="[0]!時分秒表示">
      <xdr:nvSpPr>
        <xdr:cNvPr id="2" name="Rectangle 5"/>
        <xdr:cNvSpPr>
          <a:spLocks/>
        </xdr:cNvSpPr>
      </xdr:nvSpPr>
      <xdr:spPr>
        <a:xfrm>
          <a:off x="7353300" y="5581650"/>
          <a:ext cx="971550" cy="200025"/>
        </a:xfrm>
        <a:prstGeom prst="rect">
          <a:avLst/>
        </a:prstGeom>
        <a:gradFill rotWithShape="1">
          <a:gsLst>
            <a:gs pos="0">
              <a:srgbClr val="6565A8"/>
            </a:gs>
            <a:gs pos="50000">
              <a:srgbClr val="9999FF"/>
            </a:gs>
            <a:gs pos="100000">
              <a:srgbClr val="6565A8"/>
            </a:gs>
          </a:gsLst>
          <a:lin ang="5400000" scaled="1"/>
        </a:gradFill>
        <a:ln w="9525" cmpd="sng">
          <a:solidFill>
            <a:srgbClr val="000000"/>
          </a:solidFill>
          <a:headEnd type="none"/>
          <a:tailEnd type="none"/>
        </a:ln>
      </xdr:spPr>
      <xdr:txBody>
        <a:bodyPr vertOverflow="clip" wrap="square" anchor="ctr"/>
        <a:p>
          <a:pPr algn="ctr">
            <a:defRPr/>
          </a:pPr>
          <a:r>
            <a:rPr lang="en-US" cap="none" sz="1200" b="1" i="0" u="none" baseline="0">
              <a:latin typeface="Osaka"/>
              <a:ea typeface="Osaka"/>
              <a:cs typeface="Osaka"/>
            </a:rPr>
            <a:t>時分秒表示</a:t>
          </a:r>
        </a:p>
      </xdr:txBody>
    </xdr:sp>
    <xdr:clientData/>
  </xdr:oneCellAnchor>
  <xdr:oneCellAnchor>
    <xdr:from>
      <xdr:col>9</xdr:col>
      <xdr:colOff>133350</xdr:colOff>
      <xdr:row>20</xdr:row>
      <xdr:rowOff>57150</xdr:rowOff>
    </xdr:from>
    <xdr:ext cx="971550" cy="200025"/>
    <xdr:sp macro="[0]!分秒表示">
      <xdr:nvSpPr>
        <xdr:cNvPr id="3" name="Rectangle 6"/>
        <xdr:cNvSpPr>
          <a:spLocks/>
        </xdr:cNvSpPr>
      </xdr:nvSpPr>
      <xdr:spPr>
        <a:xfrm>
          <a:off x="7353300" y="6124575"/>
          <a:ext cx="971550" cy="200025"/>
        </a:xfrm>
        <a:prstGeom prst="rect">
          <a:avLst/>
        </a:prstGeom>
        <a:gradFill rotWithShape="1">
          <a:gsLst>
            <a:gs pos="0">
              <a:srgbClr val="6565A8"/>
            </a:gs>
            <a:gs pos="50000">
              <a:srgbClr val="9999FF"/>
            </a:gs>
            <a:gs pos="100000">
              <a:srgbClr val="6565A8"/>
            </a:gs>
          </a:gsLst>
          <a:lin ang="5400000" scaled="1"/>
        </a:gradFill>
        <a:ln w="9525" cmpd="sng">
          <a:solidFill>
            <a:srgbClr val="000000"/>
          </a:solidFill>
          <a:headEnd type="none"/>
          <a:tailEnd type="none"/>
        </a:ln>
      </xdr:spPr>
      <xdr:txBody>
        <a:bodyPr vertOverflow="clip" wrap="square" anchor="ctr"/>
        <a:p>
          <a:pPr algn="ctr">
            <a:defRPr/>
          </a:pPr>
          <a:r>
            <a:rPr lang="en-US" cap="none" sz="1200" b="1" i="0" u="none" baseline="0">
              <a:latin typeface="Osaka"/>
              <a:ea typeface="Osaka"/>
              <a:cs typeface="Osaka"/>
            </a:rPr>
            <a:t>分秒表示</a:t>
          </a:r>
        </a:p>
      </xdr:txBody>
    </xdr:sp>
    <xdr:clientData/>
  </xdr:oneCellAnchor>
  <xdr:oneCellAnchor>
    <xdr:from>
      <xdr:col>9</xdr:col>
      <xdr:colOff>133350</xdr:colOff>
      <xdr:row>6</xdr:row>
      <xdr:rowOff>142875</xdr:rowOff>
    </xdr:from>
    <xdr:ext cx="971550" cy="190500"/>
    <xdr:sp macro="[0]!チーム順5区">
      <xdr:nvSpPr>
        <xdr:cNvPr id="4" name="TextBox 7"/>
        <xdr:cNvSpPr txBox="1">
          <a:spLocks noChangeArrowheads="1"/>
        </xdr:cNvSpPr>
      </xdr:nvSpPr>
      <xdr:spPr>
        <a:xfrm>
          <a:off x="7353300" y="1943100"/>
          <a:ext cx="971550" cy="190500"/>
        </a:xfrm>
        <a:prstGeom prst="rect">
          <a:avLst/>
        </a:prstGeom>
        <a:gradFill rotWithShape="1">
          <a:gsLst>
            <a:gs pos="0">
              <a:srgbClr val="75465E"/>
            </a:gs>
            <a:gs pos="50000">
              <a:srgbClr val="FF99CC"/>
            </a:gs>
            <a:gs pos="100000">
              <a:srgbClr val="75465E"/>
            </a:gs>
          </a:gsLst>
          <a:lin ang="5400000" scaled="1"/>
        </a:gradFill>
        <a:ln w="9525" cmpd="sng">
          <a:solidFill>
            <a:srgbClr val="000000"/>
          </a:solidFill>
          <a:headEnd type="none"/>
          <a:tailEnd type="none"/>
        </a:ln>
      </xdr:spPr>
      <xdr:txBody>
        <a:bodyPr vertOverflow="clip" wrap="square" anchor="ctr"/>
        <a:p>
          <a:pPr algn="ctr">
            <a:defRPr/>
          </a:pPr>
          <a:r>
            <a:rPr lang="en-US" cap="none" sz="1200" b="1" i="0" u="none" baseline="0">
              <a:latin typeface="Osaka"/>
              <a:ea typeface="Osaka"/>
              <a:cs typeface="Osaka"/>
            </a:rPr>
            <a:t>チーム順</a:t>
          </a:r>
        </a:p>
      </xdr:txBody>
    </xdr:sp>
    <xdr:clientData/>
  </xdr:oneCellAnchor>
  <xdr:oneCellAnchor>
    <xdr:from>
      <xdr:col>9</xdr:col>
      <xdr:colOff>133350</xdr:colOff>
      <xdr:row>8</xdr:row>
      <xdr:rowOff>76200</xdr:rowOff>
    </xdr:from>
    <xdr:ext cx="971550" cy="209550"/>
    <xdr:sp macro="[0]!通過順位5区">
      <xdr:nvSpPr>
        <xdr:cNvPr id="5" name="TextBox 8"/>
        <xdr:cNvSpPr txBox="1">
          <a:spLocks noChangeArrowheads="1"/>
        </xdr:cNvSpPr>
      </xdr:nvSpPr>
      <xdr:spPr>
        <a:xfrm>
          <a:off x="7353300" y="2486025"/>
          <a:ext cx="971550" cy="209550"/>
        </a:xfrm>
        <a:prstGeom prst="rect">
          <a:avLst/>
        </a:prstGeom>
        <a:gradFill rotWithShape="1">
          <a:gsLst>
            <a:gs pos="0">
              <a:srgbClr val="5E7575"/>
            </a:gs>
            <a:gs pos="50000">
              <a:srgbClr val="CCFFFF"/>
            </a:gs>
            <a:gs pos="100000">
              <a:srgbClr val="5E7575"/>
            </a:gs>
          </a:gsLst>
          <a:lin ang="5400000" scaled="1"/>
        </a:gradFill>
        <a:ln w="9525" cmpd="sng">
          <a:solidFill>
            <a:srgbClr val="000000"/>
          </a:solidFill>
          <a:headEnd type="none"/>
          <a:tailEnd type="none"/>
        </a:ln>
      </xdr:spPr>
      <xdr:txBody>
        <a:bodyPr vertOverflow="clip" wrap="square" anchor="ctr"/>
        <a:p>
          <a:pPr algn="ctr">
            <a:defRPr/>
          </a:pPr>
          <a:r>
            <a:rPr lang="en-US" cap="none" sz="1200" b="1" i="0" u="none" baseline="0">
              <a:latin typeface="Osaka"/>
              <a:ea typeface="Osaka"/>
              <a:cs typeface="Osaka"/>
            </a:rPr>
            <a:t>通過順位</a:t>
          </a:r>
        </a:p>
      </xdr:txBody>
    </xdr:sp>
    <xdr:clientData/>
  </xdr:oneCellAnchor>
  <xdr:oneCellAnchor>
    <xdr:from>
      <xdr:col>9</xdr:col>
      <xdr:colOff>133350</xdr:colOff>
      <xdr:row>14</xdr:row>
      <xdr:rowOff>85725</xdr:rowOff>
    </xdr:from>
    <xdr:ext cx="971550" cy="219075"/>
    <xdr:sp>
      <xdr:nvSpPr>
        <xdr:cNvPr id="6" name="TextBox 9"/>
        <xdr:cNvSpPr txBox="1">
          <a:spLocks noChangeArrowheads="1"/>
        </xdr:cNvSpPr>
      </xdr:nvSpPr>
      <xdr:spPr>
        <a:xfrm>
          <a:off x="7353300" y="4324350"/>
          <a:ext cx="971550" cy="219075"/>
        </a:xfrm>
        <a:prstGeom prst="rect">
          <a:avLst/>
        </a:prstGeom>
        <a:gradFill rotWithShape="1">
          <a:gsLst>
            <a:gs pos="0">
              <a:srgbClr val="757546"/>
            </a:gs>
            <a:gs pos="50000">
              <a:srgbClr val="FFFF99"/>
            </a:gs>
            <a:gs pos="100000">
              <a:srgbClr val="757546"/>
            </a:gs>
          </a:gsLst>
          <a:lin ang="5400000" scaled="1"/>
        </a:gradFill>
        <a:ln w="9525" cmpd="sng">
          <a:solidFill>
            <a:srgbClr val="000000"/>
          </a:solidFill>
          <a:headEnd type="none"/>
          <a:tailEnd type="none"/>
        </a:ln>
      </xdr:spPr>
      <xdr:txBody>
        <a:bodyPr vertOverflow="clip" wrap="square" anchor="ctr"/>
        <a:p>
          <a:pPr algn="ctr">
            <a:defRPr/>
          </a:pPr>
          <a:r>
            <a:rPr lang="en-US" cap="none" sz="1200" b="1" i="0" u="none" baseline="0">
              <a:latin typeface="Osaka"/>
              <a:ea typeface="Osaka"/>
              <a:cs typeface="Osaka"/>
            </a:rPr>
            <a:t>印　刷</a:t>
          </a:r>
        </a:p>
      </xdr:txBody>
    </xdr:sp>
    <xdr:clientData/>
  </xdr:oneCellAnchor>
  <xdr:oneCellAnchor>
    <xdr:from>
      <xdr:col>9</xdr:col>
      <xdr:colOff>133350</xdr:colOff>
      <xdr:row>2</xdr:row>
      <xdr:rowOff>85725</xdr:rowOff>
    </xdr:from>
    <xdr:ext cx="971550" cy="219075"/>
    <xdr:sp macro="[0]!終了5区">
      <xdr:nvSpPr>
        <xdr:cNvPr id="7" name="TextBox 11"/>
        <xdr:cNvSpPr txBox="1">
          <a:spLocks noChangeArrowheads="1"/>
        </xdr:cNvSpPr>
      </xdr:nvSpPr>
      <xdr:spPr>
        <a:xfrm>
          <a:off x="7353300" y="666750"/>
          <a:ext cx="971550" cy="219075"/>
        </a:xfrm>
        <a:prstGeom prst="rect">
          <a:avLst/>
        </a:prstGeom>
        <a:gradFill rotWithShape="1">
          <a:gsLst>
            <a:gs pos="0">
              <a:srgbClr val="5E4675"/>
            </a:gs>
            <a:gs pos="50000">
              <a:srgbClr val="CC99FF"/>
            </a:gs>
            <a:gs pos="100000">
              <a:srgbClr val="5E4675"/>
            </a:gs>
          </a:gsLst>
          <a:lin ang="5400000" scaled="1"/>
        </a:gradFill>
        <a:ln w="9525" cmpd="sng">
          <a:solidFill>
            <a:srgbClr val="000000"/>
          </a:solidFill>
          <a:headEnd type="none"/>
          <a:tailEnd type="none"/>
        </a:ln>
      </xdr:spPr>
      <xdr:txBody>
        <a:bodyPr vertOverflow="clip" wrap="square" anchor="ctr"/>
        <a:p>
          <a:pPr algn="ctr">
            <a:defRPr/>
          </a:pPr>
          <a:r>
            <a:rPr lang="en-US" cap="none" sz="1200" b="1" i="0" u="none" baseline="0">
              <a:latin typeface="Osaka"/>
              <a:ea typeface="Osaka"/>
              <a:cs typeface="Osaka"/>
            </a:rPr>
            <a:t>５区終了</a:t>
          </a:r>
        </a:p>
      </xdr:txBody>
    </xdr:sp>
    <xdr:clientData/>
  </xdr:oneCellAnchor>
  <xdr:oneCellAnchor>
    <xdr:from>
      <xdr:col>9</xdr:col>
      <xdr:colOff>133350</xdr:colOff>
      <xdr:row>10</xdr:row>
      <xdr:rowOff>38100</xdr:rowOff>
    </xdr:from>
    <xdr:ext cx="971550" cy="200025"/>
    <xdr:sp macro="[0]!区間順位5区">
      <xdr:nvSpPr>
        <xdr:cNvPr id="8" name="TextBox 12"/>
        <xdr:cNvSpPr txBox="1">
          <a:spLocks noChangeArrowheads="1"/>
        </xdr:cNvSpPr>
      </xdr:nvSpPr>
      <xdr:spPr>
        <a:xfrm>
          <a:off x="7353300" y="3057525"/>
          <a:ext cx="971550" cy="200025"/>
        </a:xfrm>
        <a:prstGeom prst="rect">
          <a:avLst/>
        </a:prstGeom>
        <a:gradFill rotWithShape="1">
          <a:gsLst>
            <a:gs pos="0">
              <a:srgbClr val="5E755E"/>
            </a:gs>
            <a:gs pos="50000">
              <a:srgbClr val="CCFFCC"/>
            </a:gs>
            <a:gs pos="100000">
              <a:srgbClr val="5E755E"/>
            </a:gs>
          </a:gsLst>
          <a:lin ang="5400000" scaled="1"/>
        </a:gradFill>
        <a:ln w="9525" cmpd="sng">
          <a:solidFill>
            <a:srgbClr val="000000"/>
          </a:solidFill>
          <a:headEnd type="none"/>
          <a:tailEnd type="none"/>
        </a:ln>
      </xdr:spPr>
      <xdr:txBody>
        <a:bodyPr vertOverflow="clip" wrap="square" anchor="ctr"/>
        <a:p>
          <a:pPr algn="ctr">
            <a:defRPr/>
          </a:pPr>
          <a:r>
            <a:rPr lang="en-US" cap="none" sz="1200" b="1" i="0" u="none" baseline="0">
              <a:latin typeface="Osaka"/>
              <a:ea typeface="Osaka"/>
              <a:cs typeface="Osaka"/>
            </a:rPr>
            <a:t>区間順位</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133350</xdr:colOff>
      <xdr:row>18</xdr:row>
      <xdr:rowOff>123825</xdr:rowOff>
    </xdr:from>
    <xdr:ext cx="1152525" cy="209550"/>
    <xdr:sp macro="[0]!時分秒表示">
      <xdr:nvSpPr>
        <xdr:cNvPr id="1" name="Rectangle 5"/>
        <xdr:cNvSpPr>
          <a:spLocks/>
        </xdr:cNvSpPr>
      </xdr:nvSpPr>
      <xdr:spPr>
        <a:xfrm>
          <a:off x="7353300" y="5581650"/>
          <a:ext cx="1152525" cy="209550"/>
        </a:xfrm>
        <a:prstGeom prst="rect">
          <a:avLst/>
        </a:prstGeom>
        <a:gradFill rotWithShape="1">
          <a:gsLst>
            <a:gs pos="0">
              <a:srgbClr val="6565A8"/>
            </a:gs>
            <a:gs pos="50000">
              <a:srgbClr val="9999FF"/>
            </a:gs>
            <a:gs pos="100000">
              <a:srgbClr val="6565A8"/>
            </a:gs>
          </a:gsLst>
          <a:lin ang="5400000" scaled="1"/>
        </a:gradFill>
        <a:ln w="9525" cmpd="sng">
          <a:solidFill>
            <a:srgbClr val="000000"/>
          </a:solidFill>
          <a:headEnd type="none"/>
          <a:tailEnd type="none"/>
        </a:ln>
      </xdr:spPr>
      <xdr:txBody>
        <a:bodyPr vertOverflow="clip" wrap="square" anchor="ctr"/>
        <a:p>
          <a:pPr algn="ctr">
            <a:defRPr/>
          </a:pPr>
          <a:r>
            <a:rPr lang="en-US" cap="none" sz="1200" b="1" i="0" u="none" baseline="0">
              <a:latin typeface="Osaka"/>
              <a:ea typeface="Osaka"/>
              <a:cs typeface="Osaka"/>
            </a:rPr>
            <a:t>時分秒表示</a:t>
          </a:r>
        </a:p>
      </xdr:txBody>
    </xdr:sp>
    <xdr:clientData/>
  </xdr:oneCellAnchor>
  <xdr:oneCellAnchor>
    <xdr:from>
      <xdr:col>9</xdr:col>
      <xdr:colOff>133350</xdr:colOff>
      <xdr:row>20</xdr:row>
      <xdr:rowOff>57150</xdr:rowOff>
    </xdr:from>
    <xdr:ext cx="971550" cy="200025"/>
    <xdr:sp macro="[0]!分秒表示">
      <xdr:nvSpPr>
        <xdr:cNvPr id="2" name="Rectangle 6"/>
        <xdr:cNvSpPr>
          <a:spLocks/>
        </xdr:cNvSpPr>
      </xdr:nvSpPr>
      <xdr:spPr>
        <a:xfrm>
          <a:off x="7353300" y="6124575"/>
          <a:ext cx="971550" cy="200025"/>
        </a:xfrm>
        <a:prstGeom prst="rect">
          <a:avLst/>
        </a:prstGeom>
        <a:gradFill rotWithShape="1">
          <a:gsLst>
            <a:gs pos="0">
              <a:srgbClr val="6565A8"/>
            </a:gs>
            <a:gs pos="50000">
              <a:srgbClr val="9999FF"/>
            </a:gs>
            <a:gs pos="100000">
              <a:srgbClr val="6565A8"/>
            </a:gs>
          </a:gsLst>
          <a:lin ang="5400000" scaled="1"/>
        </a:gradFill>
        <a:ln w="9525" cmpd="sng">
          <a:solidFill>
            <a:srgbClr val="000000"/>
          </a:solidFill>
          <a:headEnd type="none"/>
          <a:tailEnd type="none"/>
        </a:ln>
      </xdr:spPr>
      <xdr:txBody>
        <a:bodyPr vertOverflow="clip" wrap="square" anchor="ctr"/>
        <a:p>
          <a:pPr algn="ctr">
            <a:defRPr/>
          </a:pPr>
          <a:r>
            <a:rPr lang="en-US" cap="none" sz="1200" b="1" i="0" u="none" baseline="0">
              <a:latin typeface="Osaka"/>
              <a:ea typeface="Osaka"/>
              <a:cs typeface="Osaka"/>
            </a:rPr>
            <a:t>分秒表示</a:t>
          </a:r>
        </a:p>
      </xdr:txBody>
    </xdr:sp>
    <xdr:clientData/>
  </xdr:oneCellAnchor>
  <xdr:oneCellAnchor>
    <xdr:from>
      <xdr:col>9</xdr:col>
      <xdr:colOff>133350</xdr:colOff>
      <xdr:row>6</xdr:row>
      <xdr:rowOff>142875</xdr:rowOff>
    </xdr:from>
    <xdr:ext cx="971550" cy="190500"/>
    <xdr:sp macro="[0]!チーム順6区">
      <xdr:nvSpPr>
        <xdr:cNvPr id="3" name="TextBox 7"/>
        <xdr:cNvSpPr txBox="1">
          <a:spLocks noChangeArrowheads="1"/>
        </xdr:cNvSpPr>
      </xdr:nvSpPr>
      <xdr:spPr>
        <a:xfrm>
          <a:off x="7353300" y="1943100"/>
          <a:ext cx="971550" cy="190500"/>
        </a:xfrm>
        <a:prstGeom prst="rect">
          <a:avLst/>
        </a:prstGeom>
        <a:gradFill rotWithShape="1">
          <a:gsLst>
            <a:gs pos="0">
              <a:srgbClr val="75465E"/>
            </a:gs>
            <a:gs pos="50000">
              <a:srgbClr val="FF99CC"/>
            </a:gs>
            <a:gs pos="100000">
              <a:srgbClr val="75465E"/>
            </a:gs>
          </a:gsLst>
          <a:lin ang="5400000" scaled="1"/>
        </a:gradFill>
        <a:ln w="9525" cmpd="sng">
          <a:solidFill>
            <a:srgbClr val="000000"/>
          </a:solidFill>
          <a:headEnd type="none"/>
          <a:tailEnd type="none"/>
        </a:ln>
      </xdr:spPr>
      <xdr:txBody>
        <a:bodyPr vertOverflow="clip" wrap="square" anchor="ctr"/>
        <a:p>
          <a:pPr algn="ctr">
            <a:defRPr/>
          </a:pPr>
          <a:r>
            <a:rPr lang="en-US" cap="none" sz="1200" b="1" i="0" u="none" baseline="0">
              <a:latin typeface="Osaka"/>
              <a:ea typeface="Osaka"/>
              <a:cs typeface="Osaka"/>
            </a:rPr>
            <a:t>チーム順</a:t>
          </a:r>
        </a:p>
      </xdr:txBody>
    </xdr:sp>
    <xdr:clientData/>
  </xdr:oneCellAnchor>
  <xdr:oneCellAnchor>
    <xdr:from>
      <xdr:col>9</xdr:col>
      <xdr:colOff>133350</xdr:colOff>
      <xdr:row>8</xdr:row>
      <xdr:rowOff>76200</xdr:rowOff>
    </xdr:from>
    <xdr:ext cx="971550" cy="209550"/>
    <xdr:sp macro="[0]!決勝順位6区">
      <xdr:nvSpPr>
        <xdr:cNvPr id="4" name="TextBox 8"/>
        <xdr:cNvSpPr txBox="1">
          <a:spLocks noChangeArrowheads="1"/>
        </xdr:cNvSpPr>
      </xdr:nvSpPr>
      <xdr:spPr>
        <a:xfrm>
          <a:off x="7353300" y="2486025"/>
          <a:ext cx="971550" cy="209550"/>
        </a:xfrm>
        <a:prstGeom prst="rect">
          <a:avLst/>
        </a:prstGeom>
        <a:gradFill rotWithShape="1">
          <a:gsLst>
            <a:gs pos="0">
              <a:srgbClr val="5E7575"/>
            </a:gs>
            <a:gs pos="50000">
              <a:srgbClr val="CCFFFF"/>
            </a:gs>
            <a:gs pos="100000">
              <a:srgbClr val="5E7575"/>
            </a:gs>
          </a:gsLst>
          <a:lin ang="5400000" scaled="1"/>
        </a:gradFill>
        <a:ln w="9525" cmpd="sng">
          <a:solidFill>
            <a:srgbClr val="000000"/>
          </a:solidFill>
          <a:headEnd type="none"/>
          <a:tailEnd type="none"/>
        </a:ln>
      </xdr:spPr>
      <xdr:txBody>
        <a:bodyPr vertOverflow="clip" wrap="square" anchor="ctr"/>
        <a:p>
          <a:pPr algn="ctr">
            <a:defRPr/>
          </a:pPr>
          <a:r>
            <a:rPr lang="en-US" cap="none" sz="1200" b="1" i="0" u="none" baseline="0">
              <a:latin typeface="Osaka"/>
              <a:ea typeface="Osaka"/>
              <a:cs typeface="Osaka"/>
            </a:rPr>
            <a:t>決勝順位</a:t>
          </a:r>
        </a:p>
      </xdr:txBody>
    </xdr:sp>
    <xdr:clientData/>
  </xdr:oneCellAnchor>
  <xdr:oneCellAnchor>
    <xdr:from>
      <xdr:col>9</xdr:col>
      <xdr:colOff>133350</xdr:colOff>
      <xdr:row>14</xdr:row>
      <xdr:rowOff>85725</xdr:rowOff>
    </xdr:from>
    <xdr:ext cx="971550" cy="219075"/>
    <xdr:sp>
      <xdr:nvSpPr>
        <xdr:cNvPr id="5" name="TextBox 9"/>
        <xdr:cNvSpPr txBox="1">
          <a:spLocks noChangeArrowheads="1"/>
        </xdr:cNvSpPr>
      </xdr:nvSpPr>
      <xdr:spPr>
        <a:xfrm>
          <a:off x="7353300" y="4324350"/>
          <a:ext cx="971550" cy="219075"/>
        </a:xfrm>
        <a:prstGeom prst="rect">
          <a:avLst/>
        </a:prstGeom>
        <a:gradFill rotWithShape="1">
          <a:gsLst>
            <a:gs pos="0">
              <a:srgbClr val="757546"/>
            </a:gs>
            <a:gs pos="50000">
              <a:srgbClr val="FFFF99"/>
            </a:gs>
            <a:gs pos="100000">
              <a:srgbClr val="757546"/>
            </a:gs>
          </a:gsLst>
          <a:lin ang="5400000" scaled="1"/>
        </a:gradFill>
        <a:ln w="9525" cmpd="sng">
          <a:solidFill>
            <a:srgbClr val="000000"/>
          </a:solidFill>
          <a:headEnd type="none"/>
          <a:tailEnd type="none"/>
        </a:ln>
      </xdr:spPr>
      <xdr:txBody>
        <a:bodyPr vertOverflow="clip" wrap="square" anchor="ctr"/>
        <a:p>
          <a:pPr algn="ctr">
            <a:defRPr/>
          </a:pPr>
          <a:r>
            <a:rPr lang="en-US" cap="none" sz="1200" b="1" i="0" u="none" baseline="0">
              <a:latin typeface="Osaka"/>
              <a:ea typeface="Osaka"/>
              <a:cs typeface="Osaka"/>
            </a:rPr>
            <a:t>印　刷</a:t>
          </a:r>
        </a:p>
      </xdr:txBody>
    </xdr:sp>
    <xdr:clientData/>
  </xdr:oneCellAnchor>
  <xdr:oneCellAnchor>
    <xdr:from>
      <xdr:col>9</xdr:col>
      <xdr:colOff>133350</xdr:colOff>
      <xdr:row>2</xdr:row>
      <xdr:rowOff>85725</xdr:rowOff>
    </xdr:from>
    <xdr:ext cx="971550" cy="219075"/>
    <xdr:sp macro="[0]!終了6区">
      <xdr:nvSpPr>
        <xdr:cNvPr id="6" name="TextBox 11"/>
        <xdr:cNvSpPr txBox="1">
          <a:spLocks noChangeArrowheads="1"/>
        </xdr:cNvSpPr>
      </xdr:nvSpPr>
      <xdr:spPr>
        <a:xfrm>
          <a:off x="7353300" y="666750"/>
          <a:ext cx="971550" cy="219075"/>
        </a:xfrm>
        <a:prstGeom prst="rect">
          <a:avLst/>
        </a:prstGeom>
        <a:gradFill rotWithShape="1">
          <a:gsLst>
            <a:gs pos="0">
              <a:srgbClr val="5E4675"/>
            </a:gs>
            <a:gs pos="50000">
              <a:srgbClr val="CC99FF"/>
            </a:gs>
            <a:gs pos="100000">
              <a:srgbClr val="5E4675"/>
            </a:gs>
          </a:gsLst>
          <a:lin ang="5400000" scaled="1"/>
        </a:gradFill>
        <a:ln w="9525" cmpd="sng">
          <a:solidFill>
            <a:srgbClr val="000000"/>
          </a:solidFill>
          <a:headEnd type="none"/>
          <a:tailEnd type="none"/>
        </a:ln>
      </xdr:spPr>
      <xdr:txBody>
        <a:bodyPr vertOverflow="clip" wrap="square" anchor="ctr"/>
        <a:p>
          <a:pPr algn="ctr">
            <a:defRPr/>
          </a:pPr>
          <a:r>
            <a:rPr lang="en-US" cap="none" sz="1200" b="1" i="0" u="none" baseline="0">
              <a:latin typeface="Osaka"/>
              <a:ea typeface="Osaka"/>
              <a:cs typeface="Osaka"/>
            </a:rPr>
            <a:t>６区終了</a:t>
          </a:r>
        </a:p>
      </xdr:txBody>
    </xdr:sp>
    <xdr:clientData/>
  </xdr:oneCellAnchor>
  <xdr:oneCellAnchor>
    <xdr:from>
      <xdr:col>9</xdr:col>
      <xdr:colOff>133350</xdr:colOff>
      <xdr:row>10</xdr:row>
      <xdr:rowOff>38100</xdr:rowOff>
    </xdr:from>
    <xdr:ext cx="971550" cy="200025"/>
    <xdr:sp macro="[0]!区間順位6区">
      <xdr:nvSpPr>
        <xdr:cNvPr id="7" name="TextBox 12"/>
        <xdr:cNvSpPr txBox="1">
          <a:spLocks noChangeArrowheads="1"/>
        </xdr:cNvSpPr>
      </xdr:nvSpPr>
      <xdr:spPr>
        <a:xfrm>
          <a:off x="7353300" y="3057525"/>
          <a:ext cx="971550" cy="200025"/>
        </a:xfrm>
        <a:prstGeom prst="rect">
          <a:avLst/>
        </a:prstGeom>
        <a:gradFill rotWithShape="1">
          <a:gsLst>
            <a:gs pos="0">
              <a:srgbClr val="5E755E"/>
            </a:gs>
            <a:gs pos="50000">
              <a:srgbClr val="CCFFCC"/>
            </a:gs>
            <a:gs pos="100000">
              <a:srgbClr val="5E755E"/>
            </a:gs>
          </a:gsLst>
          <a:lin ang="5400000" scaled="1"/>
        </a:gradFill>
        <a:ln w="9525" cmpd="sng">
          <a:solidFill>
            <a:srgbClr val="000000"/>
          </a:solidFill>
          <a:headEnd type="none"/>
          <a:tailEnd type="none"/>
        </a:ln>
      </xdr:spPr>
      <xdr:txBody>
        <a:bodyPr vertOverflow="clip" wrap="square" anchor="ctr"/>
        <a:p>
          <a:pPr algn="ctr">
            <a:defRPr/>
          </a:pPr>
          <a:r>
            <a:rPr lang="en-US" cap="none" sz="1200" b="1" i="0" u="none" baseline="0">
              <a:latin typeface="Osaka"/>
              <a:ea typeface="Osaka"/>
              <a:cs typeface="Osaka"/>
            </a:rPr>
            <a:t>区間順位</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0</xdr:row>
      <xdr:rowOff>85725</xdr:rowOff>
    </xdr:from>
    <xdr:ext cx="1104900" cy="285750"/>
    <xdr:sp macro="[0]!成績一覧表チーム順">
      <xdr:nvSpPr>
        <xdr:cNvPr id="1" name="TextBox 7"/>
        <xdr:cNvSpPr txBox="1">
          <a:spLocks noChangeArrowheads="1"/>
        </xdr:cNvSpPr>
      </xdr:nvSpPr>
      <xdr:spPr>
        <a:xfrm>
          <a:off x="295275" y="85725"/>
          <a:ext cx="1104900" cy="285750"/>
        </a:xfrm>
        <a:prstGeom prst="rect">
          <a:avLst/>
        </a:prstGeom>
        <a:gradFill rotWithShape="1">
          <a:gsLst>
            <a:gs pos="0">
              <a:srgbClr val="75465E"/>
            </a:gs>
            <a:gs pos="50000">
              <a:srgbClr val="FF99CC"/>
            </a:gs>
            <a:gs pos="100000">
              <a:srgbClr val="75465E"/>
            </a:gs>
          </a:gsLst>
          <a:lin ang="5400000" scaled="1"/>
        </a:gradFill>
        <a:ln w="9525" cmpd="sng">
          <a:solidFill>
            <a:srgbClr val="000000"/>
          </a:solidFill>
          <a:headEnd type="none"/>
          <a:tailEnd type="none"/>
        </a:ln>
      </xdr:spPr>
      <xdr:txBody>
        <a:bodyPr vertOverflow="clip" wrap="square" anchor="ctr"/>
        <a:p>
          <a:pPr algn="ctr">
            <a:defRPr/>
          </a:pPr>
          <a:r>
            <a:rPr lang="en-US" cap="none" sz="1400" b="1" i="0" u="none" baseline="0">
              <a:latin typeface="Osaka"/>
              <a:ea typeface="Osaka"/>
              <a:cs typeface="Osaka"/>
            </a:rPr>
            <a:t>チーム順</a:t>
          </a:r>
        </a:p>
      </xdr:txBody>
    </xdr:sp>
    <xdr:clientData/>
  </xdr:oneCellAnchor>
  <xdr:oneCellAnchor>
    <xdr:from>
      <xdr:col>3</xdr:col>
      <xdr:colOff>190500</xdr:colOff>
      <xdr:row>0</xdr:row>
      <xdr:rowOff>85725</xdr:rowOff>
    </xdr:from>
    <xdr:ext cx="1085850" cy="285750"/>
    <xdr:sp macro="[0]!成績一覧表着順">
      <xdr:nvSpPr>
        <xdr:cNvPr id="2" name="TextBox 8"/>
        <xdr:cNvSpPr txBox="1">
          <a:spLocks noChangeArrowheads="1"/>
        </xdr:cNvSpPr>
      </xdr:nvSpPr>
      <xdr:spPr>
        <a:xfrm>
          <a:off x="1752600" y="85725"/>
          <a:ext cx="1085850" cy="285750"/>
        </a:xfrm>
        <a:prstGeom prst="rect">
          <a:avLst/>
        </a:prstGeom>
        <a:gradFill rotWithShape="1">
          <a:gsLst>
            <a:gs pos="0">
              <a:srgbClr val="5E7575"/>
            </a:gs>
            <a:gs pos="50000">
              <a:srgbClr val="CCFFFF"/>
            </a:gs>
            <a:gs pos="100000">
              <a:srgbClr val="5E7575"/>
            </a:gs>
          </a:gsLst>
          <a:lin ang="5400000" scaled="1"/>
        </a:gradFill>
        <a:ln w="9525" cmpd="sng">
          <a:solidFill>
            <a:srgbClr val="000000"/>
          </a:solidFill>
          <a:headEnd type="none"/>
          <a:tailEnd type="none"/>
        </a:ln>
      </xdr:spPr>
      <xdr:txBody>
        <a:bodyPr vertOverflow="clip" wrap="square" anchor="ctr"/>
        <a:p>
          <a:pPr algn="ctr">
            <a:defRPr/>
          </a:pPr>
          <a:r>
            <a:rPr lang="en-US" cap="none" sz="1400" b="1" i="0" u="none" baseline="0">
              <a:latin typeface="Osaka"/>
              <a:ea typeface="Osaka"/>
              <a:cs typeface="Osaka"/>
            </a:rPr>
            <a:t>着順</a:t>
          </a:r>
        </a:p>
      </xdr:txBody>
    </xdr:sp>
    <xdr:clientData/>
  </xdr:oneCellAnchor>
  <xdr:oneCellAnchor>
    <xdr:from>
      <xdr:col>4</xdr:col>
      <xdr:colOff>257175</xdr:colOff>
      <xdr:row>0</xdr:row>
      <xdr:rowOff>85725</xdr:rowOff>
    </xdr:from>
    <xdr:ext cx="1085850" cy="285750"/>
    <xdr:sp macro="[0]!成績印刷">
      <xdr:nvSpPr>
        <xdr:cNvPr id="3" name="TextBox 9"/>
        <xdr:cNvSpPr txBox="1">
          <a:spLocks noChangeArrowheads="1"/>
        </xdr:cNvSpPr>
      </xdr:nvSpPr>
      <xdr:spPr>
        <a:xfrm>
          <a:off x="3448050" y="85725"/>
          <a:ext cx="1085850" cy="285750"/>
        </a:xfrm>
        <a:prstGeom prst="rect">
          <a:avLst/>
        </a:prstGeom>
        <a:gradFill rotWithShape="1">
          <a:gsLst>
            <a:gs pos="0">
              <a:srgbClr val="757546"/>
            </a:gs>
            <a:gs pos="50000">
              <a:srgbClr val="FFFF99"/>
            </a:gs>
            <a:gs pos="100000">
              <a:srgbClr val="757546"/>
            </a:gs>
          </a:gsLst>
          <a:lin ang="5400000" scaled="1"/>
        </a:gradFill>
        <a:ln w="9525" cmpd="sng">
          <a:solidFill>
            <a:srgbClr val="000000"/>
          </a:solidFill>
          <a:headEnd type="none"/>
          <a:tailEnd type="none"/>
        </a:ln>
      </xdr:spPr>
      <xdr:txBody>
        <a:bodyPr vertOverflow="clip" wrap="square" anchor="ctr"/>
        <a:p>
          <a:pPr algn="ctr">
            <a:defRPr/>
          </a:pPr>
          <a:r>
            <a:rPr lang="en-US" cap="none" sz="1400" b="1" i="0" u="none" baseline="0">
              <a:latin typeface="Osaka"/>
              <a:ea typeface="Osaka"/>
              <a:cs typeface="Osaka"/>
            </a:rPr>
            <a:t>印刷</a:t>
          </a:r>
        </a:p>
      </xdr:txBody>
    </xdr:sp>
    <xdr:clientData/>
  </xdr:oneCellAnchor>
  <xdr:oneCellAnchor>
    <xdr:from>
      <xdr:col>5</xdr:col>
      <xdr:colOff>1009650</xdr:colOff>
      <xdr:row>0</xdr:row>
      <xdr:rowOff>85725</xdr:rowOff>
    </xdr:from>
    <xdr:ext cx="1333500" cy="285750"/>
    <xdr:sp macro="[0]!時分秒表示">
      <xdr:nvSpPr>
        <xdr:cNvPr id="4" name="Rectangle 10"/>
        <xdr:cNvSpPr>
          <a:spLocks/>
        </xdr:cNvSpPr>
      </xdr:nvSpPr>
      <xdr:spPr>
        <a:xfrm>
          <a:off x="4591050" y="85725"/>
          <a:ext cx="1333500" cy="285750"/>
        </a:xfrm>
        <a:prstGeom prst="rect">
          <a:avLst/>
        </a:prstGeom>
        <a:gradFill rotWithShape="1">
          <a:gsLst>
            <a:gs pos="0">
              <a:srgbClr val="6565A8"/>
            </a:gs>
            <a:gs pos="50000">
              <a:srgbClr val="9999FF"/>
            </a:gs>
            <a:gs pos="100000">
              <a:srgbClr val="6565A8"/>
            </a:gs>
          </a:gsLst>
          <a:lin ang="5400000" scaled="1"/>
        </a:gradFill>
        <a:ln w="9525" cmpd="sng">
          <a:solidFill>
            <a:srgbClr val="000000"/>
          </a:solidFill>
          <a:headEnd type="none"/>
          <a:tailEnd type="none"/>
        </a:ln>
      </xdr:spPr>
      <xdr:txBody>
        <a:bodyPr vertOverflow="clip" wrap="square" anchor="ctr"/>
        <a:p>
          <a:pPr algn="ctr">
            <a:defRPr/>
          </a:pPr>
          <a:r>
            <a:rPr lang="en-US" cap="none" sz="1400" b="1" i="0" u="none" baseline="0">
              <a:latin typeface="Osaka"/>
              <a:ea typeface="Osaka"/>
              <a:cs typeface="Osaka"/>
            </a:rPr>
            <a:t>時分秒表示</a:t>
          </a:r>
        </a:p>
      </xdr:txBody>
    </xdr:sp>
    <xdr:clientData/>
  </xdr:oneCellAnchor>
  <xdr:oneCellAnchor>
    <xdr:from>
      <xdr:col>7</xdr:col>
      <xdr:colOff>933450</xdr:colOff>
      <xdr:row>0</xdr:row>
      <xdr:rowOff>85725</xdr:rowOff>
    </xdr:from>
    <xdr:ext cx="1076325" cy="285750"/>
    <xdr:sp macro="[0]!分秒表示">
      <xdr:nvSpPr>
        <xdr:cNvPr id="5" name="Rectangle 11"/>
        <xdr:cNvSpPr>
          <a:spLocks/>
        </xdr:cNvSpPr>
      </xdr:nvSpPr>
      <xdr:spPr>
        <a:xfrm>
          <a:off x="6429375" y="85725"/>
          <a:ext cx="1076325" cy="285750"/>
        </a:xfrm>
        <a:prstGeom prst="rect">
          <a:avLst/>
        </a:prstGeom>
        <a:gradFill rotWithShape="1">
          <a:gsLst>
            <a:gs pos="0">
              <a:srgbClr val="A86500"/>
            </a:gs>
            <a:gs pos="50000">
              <a:srgbClr val="FF9900"/>
            </a:gs>
            <a:gs pos="100000">
              <a:srgbClr val="A86500"/>
            </a:gs>
          </a:gsLst>
          <a:lin ang="5400000" scaled="1"/>
        </a:gradFill>
        <a:ln w="9525" cmpd="sng">
          <a:solidFill>
            <a:srgbClr val="000000"/>
          </a:solidFill>
          <a:headEnd type="none"/>
          <a:tailEnd type="none"/>
        </a:ln>
      </xdr:spPr>
      <xdr:txBody>
        <a:bodyPr vertOverflow="clip" wrap="square" anchor="ctr"/>
        <a:p>
          <a:pPr algn="ctr">
            <a:defRPr/>
          </a:pPr>
          <a:r>
            <a:rPr lang="en-US" cap="none" sz="1400" b="1" i="0" u="none" baseline="0">
              <a:latin typeface="Osaka"/>
              <a:ea typeface="Osaka"/>
              <a:cs typeface="Osaka"/>
            </a:rPr>
            <a:t>分秒表示</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21"/>
  <dimension ref="A1:C8"/>
  <sheetViews>
    <sheetView showGridLines="0" showRowColHeaders="0" showZeros="0" showOutlineSymbols="0" workbookViewId="0" topLeftCell="A1">
      <selection activeCell="A1" sqref="A1:C1"/>
    </sheetView>
  </sheetViews>
  <sheetFormatPr defaultColWidth="8.796875" defaultRowHeight="15"/>
  <cols>
    <col min="1" max="1" width="4.09765625" style="196" bestFit="1" customWidth="1"/>
    <col min="2" max="2" width="13.09765625" style="196" bestFit="1" customWidth="1"/>
    <col min="3" max="3" width="52.5" style="197" customWidth="1"/>
    <col min="4" max="16384" width="10.59765625" style="91" customWidth="1"/>
  </cols>
  <sheetData>
    <row r="1" spans="1:3" ht="18" thickBot="1">
      <c r="A1" s="519" t="s">
        <v>212</v>
      </c>
      <c r="B1" s="519"/>
      <c r="C1" s="519"/>
    </row>
    <row r="2" spans="1:3" s="195" customFormat="1" ht="15" thickBot="1">
      <c r="A2" s="198" t="s">
        <v>916</v>
      </c>
      <c r="B2" s="199" t="s">
        <v>573</v>
      </c>
      <c r="C2" s="200" t="s">
        <v>211</v>
      </c>
    </row>
    <row r="3" spans="1:3" ht="72" thickTop="1">
      <c r="A3" s="201">
        <v>1</v>
      </c>
      <c r="B3" s="520" t="s">
        <v>3</v>
      </c>
      <c r="C3" s="202" t="s">
        <v>284</v>
      </c>
    </row>
    <row r="4" spans="1:3" ht="42.75">
      <c r="A4" s="203">
        <v>2</v>
      </c>
      <c r="B4" s="521"/>
      <c r="C4" s="204" t="s">
        <v>285</v>
      </c>
    </row>
    <row r="5" spans="1:3" ht="128.25">
      <c r="A5" s="203">
        <v>3</v>
      </c>
      <c r="B5" s="205" t="s">
        <v>4</v>
      </c>
      <c r="C5" s="206" t="s">
        <v>171</v>
      </c>
    </row>
    <row r="6" spans="1:3" ht="57">
      <c r="A6" s="207">
        <v>4</v>
      </c>
      <c r="B6" s="208" t="s">
        <v>353</v>
      </c>
      <c r="C6" s="209" t="s">
        <v>71</v>
      </c>
    </row>
    <row r="7" spans="1:3" ht="72" thickBot="1">
      <c r="A7" s="210">
        <v>5</v>
      </c>
      <c r="B7" s="211" t="s">
        <v>354</v>
      </c>
      <c r="C7" s="212" t="s">
        <v>283</v>
      </c>
    </row>
    <row r="8" spans="1:3" ht="72" thickBot="1">
      <c r="A8" s="522" t="s">
        <v>356</v>
      </c>
      <c r="B8" s="523"/>
      <c r="C8" s="213" t="s">
        <v>355</v>
      </c>
    </row>
  </sheetData>
  <sheetProtection password="DD03" sheet="1" objects="1" scenarios="1"/>
  <mergeCells count="3">
    <mergeCell ref="A1:C1"/>
    <mergeCell ref="B3:B4"/>
    <mergeCell ref="A8:B8"/>
  </mergeCells>
  <printOptions/>
  <pageMargins left="0.75" right="0.75" top="1" bottom="1" header="0.5" footer="0.5"/>
  <pageSetup orientation="portrait" paperSize="9"/>
  <headerFooter alignWithMargins="0">
    <oddHeader>&amp;C&amp;A</oddHeader>
    <oddFooter>&amp;C- &amp;P -</oddFooter>
  </headerFooter>
</worksheet>
</file>

<file path=xl/worksheets/sheet10.xml><?xml version="1.0" encoding="utf-8"?>
<worksheet xmlns="http://schemas.openxmlformats.org/spreadsheetml/2006/main" xmlns:r="http://schemas.openxmlformats.org/officeDocument/2006/relationships">
  <sheetPr codeName="Sheet14"/>
  <dimension ref="A1:J97"/>
  <sheetViews>
    <sheetView showGridLines="0" showZeros="0" showOutlineSymbols="0" view="pageBreakPreview" zoomScale="60" workbookViewId="0" topLeftCell="A1">
      <selection activeCell="A1" sqref="A1"/>
    </sheetView>
  </sheetViews>
  <sheetFormatPr defaultColWidth="8.796875" defaultRowHeight="15"/>
  <cols>
    <col min="1" max="1" width="0.8984375" style="91" customWidth="1"/>
    <col min="2" max="2" width="4.59765625" style="195" customWidth="1"/>
    <col min="3" max="3" width="10.3984375" style="91" customWidth="1"/>
    <col min="4" max="4" width="22.5" style="91" customWidth="1"/>
    <col min="5" max="5" width="14.19921875" style="91" bestFit="1" customWidth="1"/>
    <col min="6" max="6" width="5.5" style="195" bestFit="1" customWidth="1"/>
    <col min="7" max="7" width="10.59765625" style="91" customWidth="1"/>
    <col min="8" max="8" width="5.5" style="195" bestFit="1" customWidth="1"/>
    <col min="9" max="9" width="1.59765625" style="91" customWidth="1"/>
    <col min="10" max="10" width="15.59765625" style="91" customWidth="1"/>
    <col min="11" max="16384" width="10.59765625" style="91" customWidth="1"/>
  </cols>
  <sheetData>
    <row r="1" spans="2:8" ht="21.75" thickBot="1">
      <c r="B1" s="309" t="s">
        <v>258</v>
      </c>
      <c r="C1" s="309"/>
      <c r="D1" s="309"/>
      <c r="E1" s="308" t="str">
        <f>'参加ﾁｰﾑ一覧表'!$E$2</f>
        <v>滋賀県中学校駅伝競走大会</v>
      </c>
      <c r="F1" s="433"/>
      <c r="G1" s="309"/>
      <c r="H1" s="302"/>
    </row>
    <row r="2" spans="2:10" s="324" customFormat="1" ht="24" customHeight="1" thickBot="1">
      <c r="B2" s="362" t="s">
        <v>162</v>
      </c>
      <c r="C2" s="363"/>
      <c r="D2" s="323" t="s">
        <v>163</v>
      </c>
      <c r="E2" s="327" t="s">
        <v>415</v>
      </c>
      <c r="F2" s="326"/>
      <c r="G2" s="327" t="s">
        <v>416</v>
      </c>
      <c r="H2" s="326"/>
      <c r="J2" s="323" t="s">
        <v>1101</v>
      </c>
    </row>
    <row r="3" spans="1:10" s="334" customFormat="1" ht="24" customHeight="1" thickTop="1">
      <c r="A3" s="334">
        <v>1</v>
      </c>
      <c r="B3" s="417" t="s">
        <v>1125</v>
      </c>
      <c r="C3" s="366" t="s">
        <v>1125</v>
      </c>
      <c r="D3" s="367" t="s">
        <v>1125</v>
      </c>
      <c r="E3" s="368">
        <v>0</v>
      </c>
      <c r="F3" s="442" t="s">
        <v>1125</v>
      </c>
      <c r="G3" s="369" t="s">
        <v>1125</v>
      </c>
      <c r="H3" s="456" t="s">
        <v>1125</v>
      </c>
      <c r="J3" s="335"/>
    </row>
    <row r="4" spans="1:10" s="334" customFormat="1" ht="24" customHeight="1" thickBot="1">
      <c r="A4" s="334">
        <v>2</v>
      </c>
      <c r="B4" s="418" t="s">
        <v>1125</v>
      </c>
      <c r="C4" s="370" t="s">
        <v>1125</v>
      </c>
      <c r="D4" s="371" t="s">
        <v>1125</v>
      </c>
      <c r="E4" s="372">
        <v>0</v>
      </c>
      <c r="F4" s="443" t="s">
        <v>1125</v>
      </c>
      <c r="G4" s="373" t="s">
        <v>1125</v>
      </c>
      <c r="H4" s="457" t="s">
        <v>1125</v>
      </c>
      <c r="J4" s="338"/>
    </row>
    <row r="5" spans="1:8" s="334" customFormat="1" ht="24" customHeight="1" thickBot="1">
      <c r="A5" s="334">
        <v>3</v>
      </c>
      <c r="B5" s="418" t="s">
        <v>1125</v>
      </c>
      <c r="C5" s="370" t="s">
        <v>1125</v>
      </c>
      <c r="D5" s="371" t="s">
        <v>1125</v>
      </c>
      <c r="E5" s="372">
        <v>0</v>
      </c>
      <c r="F5" s="443" t="s">
        <v>1125</v>
      </c>
      <c r="G5" s="373" t="s">
        <v>1125</v>
      </c>
      <c r="H5" s="457" t="s">
        <v>1125</v>
      </c>
    </row>
    <row r="6" spans="1:10" s="334" customFormat="1" ht="24" customHeight="1" thickBot="1">
      <c r="A6" s="334">
        <v>4</v>
      </c>
      <c r="B6" s="418" t="s">
        <v>1125</v>
      </c>
      <c r="C6" s="370" t="s">
        <v>1125</v>
      </c>
      <c r="D6" s="371" t="s">
        <v>1125</v>
      </c>
      <c r="E6" s="372">
        <v>0</v>
      </c>
      <c r="F6" s="443" t="s">
        <v>1125</v>
      </c>
      <c r="G6" s="373" t="s">
        <v>1125</v>
      </c>
      <c r="H6" s="457" t="s">
        <v>1125</v>
      </c>
      <c r="J6" s="339" t="s">
        <v>1096</v>
      </c>
    </row>
    <row r="7" spans="1:10" s="334" customFormat="1" ht="24" customHeight="1" thickBot="1" thickTop="1">
      <c r="A7" s="334">
        <v>5</v>
      </c>
      <c r="B7" s="419" t="s">
        <v>1125</v>
      </c>
      <c r="C7" s="374" t="s">
        <v>1125</v>
      </c>
      <c r="D7" s="375" t="s">
        <v>1125</v>
      </c>
      <c r="E7" s="376">
        <v>0</v>
      </c>
      <c r="F7" s="444" t="s">
        <v>1125</v>
      </c>
      <c r="G7" s="377" t="s">
        <v>1125</v>
      </c>
      <c r="H7" s="458" t="s">
        <v>1125</v>
      </c>
      <c r="J7" s="344"/>
    </row>
    <row r="8" spans="1:10" s="334" customFormat="1" ht="24" customHeight="1">
      <c r="A8" s="334">
        <v>6</v>
      </c>
      <c r="B8" s="420" t="s">
        <v>1125</v>
      </c>
      <c r="C8" s="378" t="s">
        <v>1125</v>
      </c>
      <c r="D8" s="379" t="s">
        <v>1125</v>
      </c>
      <c r="E8" s="368">
        <v>0</v>
      </c>
      <c r="F8" s="445" t="s">
        <v>1125</v>
      </c>
      <c r="G8" s="380" t="s">
        <v>1125</v>
      </c>
      <c r="H8" s="459" t="s">
        <v>1125</v>
      </c>
      <c r="J8" s="346"/>
    </row>
    <row r="9" spans="1:10" s="334" customFormat="1" ht="24" customHeight="1">
      <c r="A9" s="334">
        <v>7</v>
      </c>
      <c r="B9" s="418" t="s">
        <v>1125</v>
      </c>
      <c r="C9" s="370" t="s">
        <v>1125</v>
      </c>
      <c r="D9" s="371" t="s">
        <v>1125</v>
      </c>
      <c r="E9" s="372">
        <v>0</v>
      </c>
      <c r="F9" s="443" t="s">
        <v>1125</v>
      </c>
      <c r="G9" s="373" t="s">
        <v>1125</v>
      </c>
      <c r="H9" s="457" t="s">
        <v>1125</v>
      </c>
      <c r="J9" s="346"/>
    </row>
    <row r="10" spans="1:10" s="334" customFormat="1" ht="24" customHeight="1">
      <c r="A10" s="334">
        <v>8</v>
      </c>
      <c r="B10" s="418" t="s">
        <v>1125</v>
      </c>
      <c r="C10" s="370" t="s">
        <v>1125</v>
      </c>
      <c r="D10" s="371" t="s">
        <v>1125</v>
      </c>
      <c r="E10" s="372">
        <v>0</v>
      </c>
      <c r="F10" s="443" t="s">
        <v>1125</v>
      </c>
      <c r="G10" s="373" t="s">
        <v>1125</v>
      </c>
      <c r="H10" s="457" t="s">
        <v>1125</v>
      </c>
      <c r="J10" s="346"/>
    </row>
    <row r="11" spans="1:10" s="334" customFormat="1" ht="24" customHeight="1">
      <c r="A11" s="334">
        <v>9</v>
      </c>
      <c r="B11" s="418" t="s">
        <v>1125</v>
      </c>
      <c r="C11" s="370" t="s">
        <v>1125</v>
      </c>
      <c r="D11" s="371" t="s">
        <v>1125</v>
      </c>
      <c r="E11" s="372">
        <v>0</v>
      </c>
      <c r="F11" s="443" t="s">
        <v>1125</v>
      </c>
      <c r="G11" s="373" t="s">
        <v>1125</v>
      </c>
      <c r="H11" s="457" t="s">
        <v>1125</v>
      </c>
      <c r="J11" s="346"/>
    </row>
    <row r="12" spans="1:10" s="334" customFormat="1" ht="24" customHeight="1" thickBot="1">
      <c r="A12" s="334">
        <v>10</v>
      </c>
      <c r="B12" s="419" t="s">
        <v>1125</v>
      </c>
      <c r="C12" s="374" t="s">
        <v>1125</v>
      </c>
      <c r="D12" s="375" t="s">
        <v>1125</v>
      </c>
      <c r="E12" s="376">
        <v>0</v>
      </c>
      <c r="F12" s="444" t="s">
        <v>1125</v>
      </c>
      <c r="G12" s="377" t="s">
        <v>1125</v>
      </c>
      <c r="H12" s="458" t="s">
        <v>1125</v>
      </c>
      <c r="J12" s="347"/>
    </row>
    <row r="13" spans="1:8" s="334" customFormat="1" ht="24" customHeight="1" thickBot="1">
      <c r="A13" s="334">
        <v>11</v>
      </c>
      <c r="B13" s="420" t="s">
        <v>1125</v>
      </c>
      <c r="C13" s="378" t="s">
        <v>1125</v>
      </c>
      <c r="D13" s="379" t="s">
        <v>1125</v>
      </c>
      <c r="E13" s="368">
        <v>0</v>
      </c>
      <c r="F13" s="445" t="s">
        <v>1125</v>
      </c>
      <c r="G13" s="380" t="s">
        <v>1125</v>
      </c>
      <c r="H13" s="459" t="s">
        <v>1125</v>
      </c>
    </row>
    <row r="14" spans="1:10" s="334" customFormat="1" ht="24" customHeight="1" thickBot="1">
      <c r="A14" s="334">
        <v>12</v>
      </c>
      <c r="B14" s="418" t="s">
        <v>1125</v>
      </c>
      <c r="C14" s="370" t="s">
        <v>1125</v>
      </c>
      <c r="D14" s="371" t="s">
        <v>1125</v>
      </c>
      <c r="E14" s="372">
        <v>0</v>
      </c>
      <c r="F14" s="443" t="s">
        <v>1125</v>
      </c>
      <c r="G14" s="373" t="s">
        <v>1125</v>
      </c>
      <c r="H14" s="457" t="s">
        <v>1125</v>
      </c>
      <c r="J14" s="339" t="s">
        <v>654</v>
      </c>
    </row>
    <row r="15" spans="1:10" s="334" customFormat="1" ht="24" customHeight="1" thickTop="1">
      <c r="A15" s="334">
        <v>13</v>
      </c>
      <c r="B15" s="418" t="s">
        <v>1125</v>
      </c>
      <c r="C15" s="370" t="s">
        <v>1125</v>
      </c>
      <c r="D15" s="371" t="s">
        <v>1125</v>
      </c>
      <c r="E15" s="372">
        <v>0</v>
      </c>
      <c r="F15" s="443" t="s">
        <v>1125</v>
      </c>
      <c r="G15" s="373" t="s">
        <v>1125</v>
      </c>
      <c r="H15" s="457" t="s">
        <v>1125</v>
      </c>
      <c r="J15" s="348"/>
    </row>
    <row r="16" spans="1:10" s="334" customFormat="1" ht="24" customHeight="1" thickBot="1">
      <c r="A16" s="334">
        <v>14</v>
      </c>
      <c r="B16" s="418" t="s">
        <v>1125</v>
      </c>
      <c r="C16" s="370" t="s">
        <v>1125</v>
      </c>
      <c r="D16" s="371" t="s">
        <v>1125</v>
      </c>
      <c r="E16" s="372">
        <v>0</v>
      </c>
      <c r="F16" s="443" t="s">
        <v>1125</v>
      </c>
      <c r="G16" s="373" t="s">
        <v>1125</v>
      </c>
      <c r="H16" s="457" t="s">
        <v>1125</v>
      </c>
      <c r="J16" s="349"/>
    </row>
    <row r="17" spans="1:8" s="334" customFormat="1" ht="24" customHeight="1" thickBot="1">
      <c r="A17" s="334">
        <v>15</v>
      </c>
      <c r="B17" s="419" t="s">
        <v>1125</v>
      </c>
      <c r="C17" s="374" t="s">
        <v>1125</v>
      </c>
      <c r="D17" s="375" t="s">
        <v>1125</v>
      </c>
      <c r="E17" s="376">
        <v>0</v>
      </c>
      <c r="F17" s="444" t="s">
        <v>1125</v>
      </c>
      <c r="G17" s="377" t="s">
        <v>1125</v>
      </c>
      <c r="H17" s="458" t="s">
        <v>1125</v>
      </c>
    </row>
    <row r="18" spans="1:10" s="334" customFormat="1" ht="24" customHeight="1" thickBot="1">
      <c r="A18" s="334">
        <v>16</v>
      </c>
      <c r="B18" s="420" t="s">
        <v>1125</v>
      </c>
      <c r="C18" s="378" t="s">
        <v>1125</v>
      </c>
      <c r="D18" s="379" t="s">
        <v>1125</v>
      </c>
      <c r="E18" s="368">
        <v>0</v>
      </c>
      <c r="F18" s="445" t="s">
        <v>1125</v>
      </c>
      <c r="G18" s="380" t="s">
        <v>1125</v>
      </c>
      <c r="H18" s="459" t="s">
        <v>1125</v>
      </c>
      <c r="J18" s="381" t="s">
        <v>169</v>
      </c>
    </row>
    <row r="19" spans="1:10" s="334" customFormat="1" ht="24" customHeight="1" thickTop="1">
      <c r="A19" s="334">
        <v>17</v>
      </c>
      <c r="B19" s="418" t="s">
        <v>1125</v>
      </c>
      <c r="C19" s="370" t="s">
        <v>1125</v>
      </c>
      <c r="D19" s="371" t="s">
        <v>1125</v>
      </c>
      <c r="E19" s="372">
        <v>0</v>
      </c>
      <c r="F19" s="443" t="s">
        <v>1125</v>
      </c>
      <c r="G19" s="373" t="s">
        <v>1125</v>
      </c>
      <c r="H19" s="457" t="s">
        <v>1125</v>
      </c>
      <c r="J19" s="382"/>
    </row>
    <row r="20" spans="1:10" s="334" customFormat="1" ht="24" customHeight="1">
      <c r="A20" s="334">
        <v>18</v>
      </c>
      <c r="B20" s="418" t="s">
        <v>1125</v>
      </c>
      <c r="C20" s="370" t="s">
        <v>1125</v>
      </c>
      <c r="D20" s="371" t="s">
        <v>1125</v>
      </c>
      <c r="E20" s="372">
        <v>0</v>
      </c>
      <c r="F20" s="443" t="s">
        <v>1125</v>
      </c>
      <c r="G20" s="373" t="s">
        <v>1125</v>
      </c>
      <c r="H20" s="457" t="s">
        <v>1125</v>
      </c>
      <c r="J20" s="382"/>
    </row>
    <row r="21" spans="1:10" s="334" customFormat="1" ht="24" customHeight="1">
      <c r="A21" s="334">
        <v>19</v>
      </c>
      <c r="B21" s="418" t="s">
        <v>1125</v>
      </c>
      <c r="C21" s="370" t="s">
        <v>1125</v>
      </c>
      <c r="D21" s="371" t="s">
        <v>1125</v>
      </c>
      <c r="E21" s="372">
        <v>0</v>
      </c>
      <c r="F21" s="443" t="s">
        <v>1125</v>
      </c>
      <c r="G21" s="373" t="s">
        <v>1125</v>
      </c>
      <c r="H21" s="457" t="s">
        <v>1125</v>
      </c>
      <c r="J21" s="382"/>
    </row>
    <row r="22" spans="1:10" s="334" customFormat="1" ht="24" customHeight="1" thickBot="1">
      <c r="A22" s="334">
        <v>20</v>
      </c>
      <c r="B22" s="419" t="s">
        <v>1125</v>
      </c>
      <c r="C22" s="374" t="s">
        <v>1125</v>
      </c>
      <c r="D22" s="375" t="s">
        <v>1125</v>
      </c>
      <c r="E22" s="376">
        <v>0</v>
      </c>
      <c r="F22" s="444" t="s">
        <v>1125</v>
      </c>
      <c r="G22" s="377" t="s">
        <v>1125</v>
      </c>
      <c r="H22" s="458" t="s">
        <v>1125</v>
      </c>
      <c r="J22" s="338"/>
    </row>
    <row r="23" spans="1:8" s="334" customFormat="1" ht="24" customHeight="1">
      <c r="A23" s="334">
        <v>21</v>
      </c>
      <c r="B23" s="420" t="s">
        <v>1125</v>
      </c>
      <c r="C23" s="378" t="s">
        <v>1125</v>
      </c>
      <c r="D23" s="379" t="s">
        <v>1125</v>
      </c>
      <c r="E23" s="368">
        <v>0</v>
      </c>
      <c r="F23" s="445" t="s">
        <v>1125</v>
      </c>
      <c r="G23" s="380" t="s">
        <v>1125</v>
      </c>
      <c r="H23" s="459" t="s">
        <v>1125</v>
      </c>
    </row>
    <row r="24" spans="1:8" s="334" customFormat="1" ht="24" customHeight="1">
      <c r="A24" s="334">
        <v>22</v>
      </c>
      <c r="B24" s="418" t="s">
        <v>1125</v>
      </c>
      <c r="C24" s="370" t="s">
        <v>1125</v>
      </c>
      <c r="D24" s="371" t="s">
        <v>1125</v>
      </c>
      <c r="E24" s="372">
        <v>0</v>
      </c>
      <c r="F24" s="443" t="s">
        <v>1125</v>
      </c>
      <c r="G24" s="373" t="s">
        <v>1125</v>
      </c>
      <c r="H24" s="457" t="s">
        <v>1125</v>
      </c>
    </row>
    <row r="25" spans="1:8" s="334" customFormat="1" ht="24" customHeight="1">
      <c r="A25" s="334">
        <v>23</v>
      </c>
      <c r="B25" s="418" t="s">
        <v>1125</v>
      </c>
      <c r="C25" s="370" t="s">
        <v>1125</v>
      </c>
      <c r="D25" s="371" t="s">
        <v>1125</v>
      </c>
      <c r="E25" s="372">
        <v>0</v>
      </c>
      <c r="F25" s="443" t="s">
        <v>1125</v>
      </c>
      <c r="G25" s="373" t="s">
        <v>1125</v>
      </c>
      <c r="H25" s="457" t="s">
        <v>1125</v>
      </c>
    </row>
    <row r="26" spans="1:8" s="334" customFormat="1" ht="24" customHeight="1">
      <c r="A26" s="334">
        <v>24</v>
      </c>
      <c r="B26" s="418" t="s">
        <v>1125</v>
      </c>
      <c r="C26" s="370" t="s">
        <v>1125</v>
      </c>
      <c r="D26" s="371" t="s">
        <v>1125</v>
      </c>
      <c r="E26" s="372">
        <v>0</v>
      </c>
      <c r="F26" s="443" t="s">
        <v>1125</v>
      </c>
      <c r="G26" s="373" t="s">
        <v>1125</v>
      </c>
      <c r="H26" s="457" t="s">
        <v>1125</v>
      </c>
    </row>
    <row r="27" spans="1:8" s="334" customFormat="1" ht="24" customHeight="1" thickBot="1">
      <c r="A27" s="334">
        <v>25</v>
      </c>
      <c r="B27" s="419" t="s">
        <v>1125</v>
      </c>
      <c r="C27" s="374" t="s">
        <v>1125</v>
      </c>
      <c r="D27" s="375" t="s">
        <v>1125</v>
      </c>
      <c r="E27" s="376">
        <v>0</v>
      </c>
      <c r="F27" s="444" t="s">
        <v>1125</v>
      </c>
      <c r="G27" s="377" t="s">
        <v>1125</v>
      </c>
      <c r="H27" s="458" t="s">
        <v>1125</v>
      </c>
    </row>
    <row r="28" spans="1:8" s="334" customFormat="1" ht="24" customHeight="1">
      <c r="A28" s="334">
        <v>26</v>
      </c>
      <c r="B28" s="420" t="s">
        <v>1125</v>
      </c>
      <c r="C28" s="378" t="s">
        <v>1125</v>
      </c>
      <c r="D28" s="379" t="s">
        <v>1125</v>
      </c>
      <c r="E28" s="368">
        <v>0</v>
      </c>
      <c r="F28" s="445" t="s">
        <v>1125</v>
      </c>
      <c r="G28" s="380" t="s">
        <v>1125</v>
      </c>
      <c r="H28" s="459" t="s">
        <v>1125</v>
      </c>
    </row>
    <row r="29" spans="1:8" s="334" customFormat="1" ht="24" customHeight="1">
      <c r="A29" s="334">
        <v>27</v>
      </c>
      <c r="B29" s="418" t="s">
        <v>1125</v>
      </c>
      <c r="C29" s="370" t="s">
        <v>1125</v>
      </c>
      <c r="D29" s="371" t="s">
        <v>1125</v>
      </c>
      <c r="E29" s="372">
        <v>0</v>
      </c>
      <c r="F29" s="443" t="s">
        <v>1125</v>
      </c>
      <c r="G29" s="373" t="s">
        <v>1125</v>
      </c>
      <c r="H29" s="457" t="s">
        <v>1125</v>
      </c>
    </row>
    <row r="30" spans="1:8" s="334" customFormat="1" ht="24" customHeight="1">
      <c r="A30" s="334">
        <v>28</v>
      </c>
      <c r="B30" s="418" t="s">
        <v>1125</v>
      </c>
      <c r="C30" s="370" t="s">
        <v>1125</v>
      </c>
      <c r="D30" s="371" t="s">
        <v>1125</v>
      </c>
      <c r="E30" s="372">
        <v>0</v>
      </c>
      <c r="F30" s="443" t="s">
        <v>1125</v>
      </c>
      <c r="G30" s="373" t="s">
        <v>1125</v>
      </c>
      <c r="H30" s="457" t="s">
        <v>1125</v>
      </c>
    </row>
    <row r="31" spans="1:8" s="334" customFormat="1" ht="24" customHeight="1">
      <c r="A31" s="334">
        <v>29</v>
      </c>
      <c r="B31" s="418" t="s">
        <v>1125</v>
      </c>
      <c r="C31" s="370" t="s">
        <v>1125</v>
      </c>
      <c r="D31" s="371" t="s">
        <v>1125</v>
      </c>
      <c r="E31" s="372">
        <v>0</v>
      </c>
      <c r="F31" s="443" t="s">
        <v>1125</v>
      </c>
      <c r="G31" s="373" t="s">
        <v>1125</v>
      </c>
      <c r="H31" s="457" t="s">
        <v>1125</v>
      </c>
    </row>
    <row r="32" spans="1:8" s="334" customFormat="1" ht="24" customHeight="1" thickBot="1">
      <c r="A32" s="334">
        <v>30</v>
      </c>
      <c r="B32" s="419" t="s">
        <v>1125</v>
      </c>
      <c r="C32" s="374" t="s">
        <v>1125</v>
      </c>
      <c r="D32" s="375" t="s">
        <v>1125</v>
      </c>
      <c r="E32" s="376">
        <v>0</v>
      </c>
      <c r="F32" s="444" t="s">
        <v>1125</v>
      </c>
      <c r="G32" s="377" t="s">
        <v>1125</v>
      </c>
      <c r="H32" s="458" t="s">
        <v>1125</v>
      </c>
    </row>
    <row r="33" spans="1:8" s="334" customFormat="1" ht="24" customHeight="1">
      <c r="A33" s="334">
        <v>31</v>
      </c>
      <c r="B33" s="420" t="s">
        <v>1125</v>
      </c>
      <c r="C33" s="378" t="s">
        <v>1125</v>
      </c>
      <c r="D33" s="379" t="s">
        <v>1125</v>
      </c>
      <c r="E33" s="368">
        <v>0</v>
      </c>
      <c r="F33" s="445" t="s">
        <v>1125</v>
      </c>
      <c r="G33" s="380" t="s">
        <v>1125</v>
      </c>
      <c r="H33" s="459" t="s">
        <v>1125</v>
      </c>
    </row>
    <row r="34" spans="1:8" s="334" customFormat="1" ht="24" customHeight="1">
      <c r="A34" s="334">
        <v>32</v>
      </c>
      <c r="B34" s="418" t="s">
        <v>1125</v>
      </c>
      <c r="C34" s="370" t="s">
        <v>1125</v>
      </c>
      <c r="D34" s="371" t="s">
        <v>1125</v>
      </c>
      <c r="E34" s="372">
        <v>0</v>
      </c>
      <c r="F34" s="443" t="s">
        <v>1125</v>
      </c>
      <c r="G34" s="373" t="s">
        <v>1125</v>
      </c>
      <c r="H34" s="457" t="s">
        <v>1125</v>
      </c>
    </row>
    <row r="35" spans="1:8" s="334" customFormat="1" ht="24" customHeight="1">
      <c r="A35" s="334">
        <v>33</v>
      </c>
      <c r="B35" s="418" t="s">
        <v>1125</v>
      </c>
      <c r="C35" s="370" t="s">
        <v>1125</v>
      </c>
      <c r="D35" s="371" t="s">
        <v>1125</v>
      </c>
      <c r="E35" s="372">
        <v>0</v>
      </c>
      <c r="F35" s="443" t="s">
        <v>1125</v>
      </c>
      <c r="G35" s="373" t="s">
        <v>1125</v>
      </c>
      <c r="H35" s="457" t="s">
        <v>1125</v>
      </c>
    </row>
    <row r="36" spans="1:8" s="334" customFormat="1" ht="24" customHeight="1">
      <c r="A36" s="334">
        <v>34</v>
      </c>
      <c r="B36" s="418" t="s">
        <v>1125</v>
      </c>
      <c r="C36" s="370" t="s">
        <v>1125</v>
      </c>
      <c r="D36" s="371" t="s">
        <v>1125</v>
      </c>
      <c r="E36" s="372">
        <v>0</v>
      </c>
      <c r="F36" s="443" t="s">
        <v>1125</v>
      </c>
      <c r="G36" s="373" t="s">
        <v>1125</v>
      </c>
      <c r="H36" s="457" t="s">
        <v>1125</v>
      </c>
    </row>
    <row r="37" spans="1:8" s="334" customFormat="1" ht="24" customHeight="1" thickBot="1">
      <c r="A37" s="334">
        <v>35</v>
      </c>
      <c r="B37" s="419" t="s">
        <v>1125</v>
      </c>
      <c r="C37" s="374" t="s">
        <v>1125</v>
      </c>
      <c r="D37" s="375" t="s">
        <v>1125</v>
      </c>
      <c r="E37" s="376">
        <v>0</v>
      </c>
      <c r="F37" s="444" t="s">
        <v>1125</v>
      </c>
      <c r="G37" s="377" t="s">
        <v>1125</v>
      </c>
      <c r="H37" s="458" t="s">
        <v>1125</v>
      </c>
    </row>
    <row r="38" spans="1:8" s="355" customFormat="1" ht="14.25">
      <c r="A38" s="355">
        <v>36</v>
      </c>
      <c r="B38" s="421" t="s">
        <v>1125</v>
      </c>
      <c r="C38" s="383" t="s">
        <v>1125</v>
      </c>
      <c r="D38" s="384" t="s">
        <v>1125</v>
      </c>
      <c r="E38" s="385">
        <v>0</v>
      </c>
      <c r="F38" s="446" t="s">
        <v>1125</v>
      </c>
      <c r="G38" s="386" t="s">
        <v>1125</v>
      </c>
      <c r="H38" s="460" t="s">
        <v>1125</v>
      </c>
    </row>
    <row r="39" spans="1:8" s="355" customFormat="1" ht="14.25">
      <c r="A39" s="355">
        <v>37</v>
      </c>
      <c r="B39" s="422" t="s">
        <v>1125</v>
      </c>
      <c r="C39" s="387" t="s">
        <v>1125</v>
      </c>
      <c r="D39" s="388" t="s">
        <v>1125</v>
      </c>
      <c r="E39" s="389">
        <v>0</v>
      </c>
      <c r="F39" s="447" t="s">
        <v>1125</v>
      </c>
      <c r="G39" s="390" t="s">
        <v>1125</v>
      </c>
      <c r="H39" s="461" t="s">
        <v>1125</v>
      </c>
    </row>
    <row r="40" spans="1:8" s="355" customFormat="1" ht="14.25">
      <c r="A40" s="355">
        <v>38</v>
      </c>
      <c r="B40" s="422" t="s">
        <v>1125</v>
      </c>
      <c r="C40" s="387" t="s">
        <v>1125</v>
      </c>
      <c r="D40" s="388" t="s">
        <v>1125</v>
      </c>
      <c r="E40" s="389">
        <v>0</v>
      </c>
      <c r="F40" s="447" t="s">
        <v>1125</v>
      </c>
      <c r="G40" s="390" t="s">
        <v>1125</v>
      </c>
      <c r="H40" s="461" t="s">
        <v>1125</v>
      </c>
    </row>
    <row r="41" spans="1:8" s="355" customFormat="1" ht="14.25">
      <c r="A41" s="355">
        <v>39</v>
      </c>
      <c r="B41" s="422" t="s">
        <v>1125</v>
      </c>
      <c r="C41" s="387" t="s">
        <v>1125</v>
      </c>
      <c r="D41" s="388" t="s">
        <v>1125</v>
      </c>
      <c r="E41" s="389">
        <v>0</v>
      </c>
      <c r="F41" s="447" t="s">
        <v>1125</v>
      </c>
      <c r="G41" s="390" t="s">
        <v>1125</v>
      </c>
      <c r="H41" s="461" t="s">
        <v>1125</v>
      </c>
    </row>
    <row r="42" spans="1:8" s="355" customFormat="1" ht="15" thickBot="1">
      <c r="A42" s="355">
        <v>40</v>
      </c>
      <c r="B42" s="423" t="s">
        <v>1125</v>
      </c>
      <c r="C42" s="391" t="s">
        <v>1125</v>
      </c>
      <c r="D42" s="392" t="s">
        <v>1125</v>
      </c>
      <c r="E42" s="393">
        <v>0</v>
      </c>
      <c r="F42" s="448" t="s">
        <v>1125</v>
      </c>
      <c r="G42" s="394" t="s">
        <v>1125</v>
      </c>
      <c r="H42" s="462" t="s">
        <v>1125</v>
      </c>
    </row>
    <row r="43" spans="1:8" s="355" customFormat="1" ht="14.25">
      <c r="A43" s="355">
        <v>41</v>
      </c>
      <c r="B43" s="421" t="s">
        <v>1125</v>
      </c>
      <c r="C43" s="383" t="s">
        <v>1125</v>
      </c>
      <c r="D43" s="384" t="s">
        <v>1125</v>
      </c>
      <c r="E43" s="385">
        <v>0</v>
      </c>
      <c r="F43" s="446" t="s">
        <v>1125</v>
      </c>
      <c r="G43" s="386" t="s">
        <v>1125</v>
      </c>
      <c r="H43" s="460" t="s">
        <v>1125</v>
      </c>
    </row>
    <row r="44" spans="1:8" s="355" customFormat="1" ht="14.25">
      <c r="A44" s="355">
        <v>42</v>
      </c>
      <c r="B44" s="422" t="s">
        <v>1125</v>
      </c>
      <c r="C44" s="387" t="s">
        <v>1125</v>
      </c>
      <c r="D44" s="388" t="s">
        <v>1125</v>
      </c>
      <c r="E44" s="389">
        <v>0</v>
      </c>
      <c r="F44" s="447" t="s">
        <v>1125</v>
      </c>
      <c r="G44" s="390" t="s">
        <v>1125</v>
      </c>
      <c r="H44" s="461" t="s">
        <v>1125</v>
      </c>
    </row>
    <row r="45" spans="1:8" s="355" customFormat="1" ht="14.25">
      <c r="A45" s="355">
        <v>43</v>
      </c>
      <c r="B45" s="422" t="s">
        <v>1125</v>
      </c>
      <c r="C45" s="387" t="s">
        <v>1125</v>
      </c>
      <c r="D45" s="388" t="s">
        <v>1125</v>
      </c>
      <c r="E45" s="389">
        <v>0</v>
      </c>
      <c r="F45" s="447" t="s">
        <v>1125</v>
      </c>
      <c r="G45" s="390" t="s">
        <v>1125</v>
      </c>
      <c r="H45" s="461" t="s">
        <v>1125</v>
      </c>
    </row>
    <row r="46" spans="1:8" s="355" customFormat="1" ht="14.25">
      <c r="A46" s="355">
        <v>44</v>
      </c>
      <c r="B46" s="422" t="s">
        <v>1125</v>
      </c>
      <c r="C46" s="387" t="s">
        <v>1125</v>
      </c>
      <c r="D46" s="388" t="s">
        <v>1125</v>
      </c>
      <c r="E46" s="389">
        <v>0</v>
      </c>
      <c r="F46" s="447" t="s">
        <v>1125</v>
      </c>
      <c r="G46" s="390" t="s">
        <v>1125</v>
      </c>
      <c r="H46" s="461" t="s">
        <v>1125</v>
      </c>
    </row>
    <row r="47" spans="1:8" s="355" customFormat="1" ht="15" thickBot="1">
      <c r="A47" s="355">
        <v>45</v>
      </c>
      <c r="B47" s="423" t="s">
        <v>1125</v>
      </c>
      <c r="C47" s="391" t="s">
        <v>1125</v>
      </c>
      <c r="D47" s="392" t="s">
        <v>1125</v>
      </c>
      <c r="E47" s="393">
        <v>0</v>
      </c>
      <c r="F47" s="448" t="s">
        <v>1125</v>
      </c>
      <c r="G47" s="394" t="s">
        <v>1125</v>
      </c>
      <c r="H47" s="462" t="s">
        <v>1125</v>
      </c>
    </row>
    <row r="51" spans="2:8" ht="21.75" customHeight="1" hidden="1" thickBot="1">
      <c r="B51" s="302" t="s">
        <v>258</v>
      </c>
      <c r="C51" s="302"/>
      <c r="D51" s="302"/>
      <c r="E51" s="302"/>
      <c r="F51" s="302"/>
      <c r="G51" s="302"/>
      <c r="H51" s="302"/>
    </row>
    <row r="52" spans="2:8" ht="15" customHeight="1" hidden="1" thickBot="1">
      <c r="B52" s="306" t="s">
        <v>873</v>
      </c>
      <c r="C52" s="92"/>
      <c r="D52" s="93" t="s">
        <v>1007</v>
      </c>
      <c r="E52" s="306" t="s">
        <v>415</v>
      </c>
      <c r="F52" s="92"/>
      <c r="G52" s="306" t="s">
        <v>416</v>
      </c>
      <c r="H52" s="92"/>
    </row>
    <row r="53" spans="1:8" ht="15" customHeight="1" hidden="1" thickTop="1">
      <c r="A53" s="91">
        <v>1</v>
      </c>
      <c r="B53" s="424">
        <f>'通過記録入力'!B4</f>
      </c>
      <c r="C53" s="127">
        <f>'通過記録入力'!C4</f>
      </c>
      <c r="D53" s="128">
        <f>'通過記録入力'!U4</f>
      </c>
      <c r="E53" s="130">
        <f>'通過記録入力'!O4</f>
        <v>0</v>
      </c>
      <c r="F53" s="449">
        <f>IF('通過記録入力'!N4=0,"",'通過記録入力'!N4)</f>
      </c>
      <c r="G53" s="120">
        <f>'区間記録処理'!M4</f>
      </c>
      <c r="H53" s="463">
        <f>IF('区間記録処理'!N4=0,"",'区間記録処理'!N4)</f>
      </c>
    </row>
    <row r="54" spans="1:8" ht="14.25" customHeight="1" hidden="1">
      <c r="A54" s="91">
        <v>2</v>
      </c>
      <c r="B54" s="425">
        <f>'通過記録入力'!B5</f>
      </c>
      <c r="C54" s="121">
        <f>'通過記録入力'!C5</f>
      </c>
      <c r="D54" s="122">
        <f>'通過記録入力'!U5</f>
      </c>
      <c r="E54" s="131">
        <f>'通過記録入力'!O5</f>
        <v>0</v>
      </c>
      <c r="F54" s="450">
        <f>IF('通過記録入力'!N5=0,"",'通過記録入力'!N5)</f>
      </c>
      <c r="G54" s="123">
        <f>'区間記録処理'!M5</f>
      </c>
      <c r="H54" s="464">
        <f>IF('区間記録処理'!N5=0,"",'区間記録処理'!N5)</f>
      </c>
    </row>
    <row r="55" spans="1:8" ht="14.25" customHeight="1" hidden="1">
      <c r="A55" s="91">
        <v>3</v>
      </c>
      <c r="B55" s="425">
        <f>'通過記録入力'!B6</f>
      </c>
      <c r="C55" s="121">
        <f>'通過記録入力'!C6</f>
      </c>
      <c r="D55" s="122">
        <f>'通過記録入力'!U6</f>
      </c>
      <c r="E55" s="131">
        <f>'通過記録入力'!O6</f>
        <v>0</v>
      </c>
      <c r="F55" s="450">
        <f>IF('通過記録入力'!N6=0,"",'通過記録入力'!N6)</f>
      </c>
      <c r="G55" s="123">
        <f>'区間記録処理'!M6</f>
      </c>
      <c r="H55" s="464">
        <f>IF('区間記録処理'!N6=0,"",'区間記録処理'!N6)</f>
      </c>
    </row>
    <row r="56" spans="1:8" ht="14.25" customHeight="1" hidden="1">
      <c r="A56" s="91">
        <v>4</v>
      </c>
      <c r="B56" s="425">
        <f>'通過記録入力'!B7</f>
      </c>
      <c r="C56" s="121">
        <f>'通過記録入力'!C7</f>
      </c>
      <c r="D56" s="122">
        <f>'通過記録入力'!U7</f>
      </c>
      <c r="E56" s="131">
        <f>'通過記録入力'!O7</f>
        <v>0</v>
      </c>
      <c r="F56" s="450">
        <f>IF('通過記録入力'!N7=0,"",'通過記録入力'!N7)</f>
      </c>
      <c r="G56" s="123">
        <f>'区間記録処理'!M7</f>
      </c>
      <c r="H56" s="464">
        <f>IF('区間記録処理'!N7=0,"",'区間記録処理'!N7)</f>
      </c>
    </row>
    <row r="57" spans="1:8" ht="15" customHeight="1" hidden="1" thickBot="1">
      <c r="A57" s="91">
        <v>5</v>
      </c>
      <c r="B57" s="426">
        <f>'通過記録入力'!B8</f>
      </c>
      <c r="C57" s="124">
        <f>'通過記録入力'!C8</f>
      </c>
      <c r="D57" s="114">
        <f>'通過記録入力'!U8</f>
      </c>
      <c r="E57" s="132">
        <f>'通過記録入力'!O8</f>
        <v>0</v>
      </c>
      <c r="F57" s="451">
        <f>IF('通過記録入力'!N8=0,"",'通過記録入力'!N8)</f>
      </c>
      <c r="G57" s="125">
        <f>'区間記録処理'!M8</f>
      </c>
      <c r="H57" s="465">
        <f>IF('区間記録処理'!N8=0,"",'区間記録処理'!N8)</f>
      </c>
    </row>
    <row r="58" spans="1:8" ht="14.25" customHeight="1" hidden="1">
      <c r="A58" s="91">
        <v>6</v>
      </c>
      <c r="B58" s="427">
        <f>'通過記録入力'!B9</f>
      </c>
      <c r="C58" s="129">
        <f>'通過記録入力'!C9</f>
      </c>
      <c r="D58" s="109">
        <f>'通過記録入力'!U9</f>
      </c>
      <c r="E58" s="130">
        <f>'通過記録入力'!O9</f>
        <v>0</v>
      </c>
      <c r="F58" s="452">
        <f>IF('通過記録入力'!N9=0,"",'通過記録入力'!N9)</f>
      </c>
      <c r="G58" s="119">
        <f>'区間記録処理'!M9</f>
      </c>
      <c r="H58" s="466">
        <f>IF('区間記録処理'!N9=0,"",'区間記録処理'!N9)</f>
      </c>
    </row>
    <row r="59" spans="1:8" ht="14.25" customHeight="1" hidden="1">
      <c r="A59" s="91">
        <v>7</v>
      </c>
      <c r="B59" s="425">
        <f>'通過記録入力'!B10</f>
      </c>
      <c r="C59" s="121">
        <f>'通過記録入力'!C10</f>
      </c>
      <c r="D59" s="122">
        <f>'通過記録入力'!U10</f>
      </c>
      <c r="E59" s="131">
        <f>'通過記録入力'!O10</f>
        <v>0</v>
      </c>
      <c r="F59" s="450">
        <f>IF('通過記録入力'!N10=0,"",'通過記録入力'!N10)</f>
      </c>
      <c r="G59" s="123">
        <f>'区間記録処理'!M10</f>
      </c>
      <c r="H59" s="464">
        <f>IF('区間記録処理'!N10=0,"",'区間記録処理'!N10)</f>
      </c>
    </row>
    <row r="60" spans="1:8" ht="14.25" customHeight="1" hidden="1">
      <c r="A60" s="91">
        <v>8</v>
      </c>
      <c r="B60" s="425">
        <f>'通過記録入力'!B11</f>
      </c>
      <c r="C60" s="121">
        <f>'通過記録入力'!C11</f>
      </c>
      <c r="D60" s="122">
        <f>'通過記録入力'!U11</f>
      </c>
      <c r="E60" s="131">
        <f>'通過記録入力'!O11</f>
        <v>0</v>
      </c>
      <c r="F60" s="450">
        <f>IF('通過記録入力'!N11=0,"",'通過記録入力'!N11)</f>
      </c>
      <c r="G60" s="123">
        <f>'区間記録処理'!M11</f>
      </c>
      <c r="H60" s="464">
        <f>IF('区間記録処理'!N11=0,"",'区間記録処理'!N11)</f>
      </c>
    </row>
    <row r="61" spans="1:8" ht="14.25" customHeight="1" hidden="1">
      <c r="A61" s="91">
        <v>9</v>
      </c>
      <c r="B61" s="425">
        <f>'通過記録入力'!B12</f>
      </c>
      <c r="C61" s="121">
        <f>'通過記録入力'!C12</f>
      </c>
      <c r="D61" s="122">
        <f>'通過記録入力'!U12</f>
      </c>
      <c r="E61" s="131">
        <f>'通過記録入力'!O12</f>
        <v>0</v>
      </c>
      <c r="F61" s="450">
        <f>IF('通過記録入力'!N12=0,"",'通過記録入力'!N12)</f>
      </c>
      <c r="G61" s="123">
        <f>'区間記録処理'!M12</f>
      </c>
      <c r="H61" s="464">
        <f>IF('区間記録処理'!N12=0,"",'区間記録処理'!N12)</f>
      </c>
    </row>
    <row r="62" spans="1:8" ht="15" customHeight="1" hidden="1" thickBot="1">
      <c r="A62" s="91">
        <v>10</v>
      </c>
      <c r="B62" s="426">
        <f>'通過記録入力'!B13</f>
      </c>
      <c r="C62" s="124">
        <f>'通過記録入力'!C13</f>
      </c>
      <c r="D62" s="114">
        <f>'通過記録入力'!U13</f>
      </c>
      <c r="E62" s="132">
        <f>'通過記録入力'!O13</f>
        <v>0</v>
      </c>
      <c r="F62" s="451">
        <f>IF('通過記録入力'!N13=0,"",'通過記録入力'!N13)</f>
      </c>
      <c r="G62" s="125">
        <f>'区間記録処理'!M13</f>
      </c>
      <c r="H62" s="465">
        <f>IF('区間記録処理'!N13=0,"",'区間記録処理'!N13)</f>
      </c>
    </row>
    <row r="63" spans="1:8" ht="14.25" customHeight="1" hidden="1">
      <c r="A63" s="91">
        <v>11</v>
      </c>
      <c r="B63" s="427">
        <f>'通過記録入力'!B14</f>
      </c>
      <c r="C63" s="129">
        <f>'通過記録入力'!C14</f>
      </c>
      <c r="D63" s="109">
        <f>'通過記録入力'!U14</f>
      </c>
      <c r="E63" s="130">
        <f>'通過記録入力'!O14</f>
        <v>0</v>
      </c>
      <c r="F63" s="452">
        <f>IF('通過記録入力'!N14=0,"",'通過記録入力'!N14)</f>
      </c>
      <c r="G63" s="119">
        <f>'区間記録処理'!M14</f>
      </c>
      <c r="H63" s="466">
        <f>IF('区間記録処理'!N14=0,"",'区間記録処理'!N14)</f>
      </c>
    </row>
    <row r="64" spans="1:8" ht="14.25" customHeight="1" hidden="1">
      <c r="A64" s="91">
        <v>12</v>
      </c>
      <c r="B64" s="425">
        <f>'通過記録入力'!B15</f>
      </c>
      <c r="C64" s="121">
        <f>'通過記録入力'!C15</f>
      </c>
      <c r="D64" s="122">
        <f>'通過記録入力'!U15</f>
      </c>
      <c r="E64" s="131">
        <f>'通過記録入力'!O15</f>
        <v>0</v>
      </c>
      <c r="F64" s="450">
        <f>IF('通過記録入力'!N15=0,"",'通過記録入力'!N15)</f>
      </c>
      <c r="G64" s="123">
        <f>'区間記録処理'!M15</f>
      </c>
      <c r="H64" s="464">
        <f>IF('区間記録処理'!N15=0,"",'区間記録処理'!N15)</f>
      </c>
    </row>
    <row r="65" spans="1:8" ht="14.25" customHeight="1" hidden="1">
      <c r="A65" s="91">
        <v>13</v>
      </c>
      <c r="B65" s="425">
        <f>'通過記録入力'!B16</f>
      </c>
      <c r="C65" s="121">
        <f>'通過記録入力'!C16</f>
      </c>
      <c r="D65" s="122">
        <f>'通過記録入力'!U16</f>
      </c>
      <c r="E65" s="131">
        <f>'通過記録入力'!O16</f>
        <v>0</v>
      </c>
      <c r="F65" s="450">
        <f>IF('通過記録入力'!N16=0,"",'通過記録入力'!N16)</f>
      </c>
      <c r="G65" s="123">
        <f>'区間記録処理'!M16</f>
      </c>
      <c r="H65" s="464">
        <f>IF('区間記録処理'!N16=0,"",'区間記録処理'!N16)</f>
      </c>
    </row>
    <row r="66" spans="1:8" ht="14.25" customHeight="1" hidden="1">
      <c r="A66" s="91">
        <v>14</v>
      </c>
      <c r="B66" s="425">
        <f>'通過記録入力'!B17</f>
      </c>
      <c r="C66" s="121">
        <f>'通過記録入力'!C17</f>
      </c>
      <c r="D66" s="122">
        <f>'通過記録入力'!U17</f>
      </c>
      <c r="E66" s="131">
        <f>'通過記録入力'!O17</f>
        <v>0</v>
      </c>
      <c r="F66" s="450">
        <f>IF('通過記録入力'!N17=0,"",'通過記録入力'!N17)</f>
      </c>
      <c r="G66" s="123">
        <f>'区間記録処理'!M17</f>
      </c>
      <c r="H66" s="464">
        <f>IF('区間記録処理'!N17=0,"",'区間記録処理'!N17)</f>
      </c>
    </row>
    <row r="67" spans="1:8" ht="15" customHeight="1" hidden="1" thickBot="1">
      <c r="A67" s="91">
        <v>15</v>
      </c>
      <c r="B67" s="426">
        <f>'通過記録入力'!B18</f>
      </c>
      <c r="C67" s="124">
        <f>'通過記録入力'!C18</f>
      </c>
      <c r="D67" s="114">
        <f>'通過記録入力'!U18</f>
      </c>
      <c r="E67" s="132">
        <f>'通過記録入力'!O18</f>
        <v>0</v>
      </c>
      <c r="F67" s="451">
        <f>IF('通過記録入力'!N18=0,"",'通過記録入力'!N18)</f>
      </c>
      <c r="G67" s="125">
        <f>'区間記録処理'!M18</f>
      </c>
      <c r="H67" s="465">
        <f>IF('区間記録処理'!N18=0,"",'区間記録処理'!N18)</f>
      </c>
    </row>
    <row r="68" spans="1:8" ht="14.25" customHeight="1" hidden="1">
      <c r="A68" s="91">
        <v>16</v>
      </c>
      <c r="B68" s="427">
        <f>'通過記録入力'!B19</f>
      </c>
      <c r="C68" s="129">
        <f>'通過記録入力'!C19</f>
      </c>
      <c r="D68" s="109">
        <f>'通過記録入力'!U19</f>
      </c>
      <c r="E68" s="130">
        <f>'通過記録入力'!O19</f>
        <v>0</v>
      </c>
      <c r="F68" s="452">
        <f>IF('通過記録入力'!N19=0,"",'通過記録入力'!N19)</f>
      </c>
      <c r="G68" s="119">
        <f>'区間記録処理'!M19</f>
      </c>
      <c r="H68" s="466">
        <f>IF('区間記録処理'!N19=0,"",'区間記録処理'!N19)</f>
      </c>
    </row>
    <row r="69" spans="1:8" ht="14.25" customHeight="1" hidden="1">
      <c r="A69" s="91">
        <v>17</v>
      </c>
      <c r="B69" s="425">
        <f>'通過記録入力'!B20</f>
      </c>
      <c r="C69" s="121">
        <f>'通過記録入力'!C20</f>
      </c>
      <c r="D69" s="122">
        <f>'通過記録入力'!U20</f>
      </c>
      <c r="E69" s="131">
        <f>'通過記録入力'!O20</f>
        <v>0</v>
      </c>
      <c r="F69" s="450">
        <f>IF('通過記録入力'!N20=0,"",'通過記録入力'!N20)</f>
      </c>
      <c r="G69" s="123">
        <f>'区間記録処理'!M20</f>
      </c>
      <c r="H69" s="464">
        <f>IF('区間記録処理'!N20=0,"",'区間記録処理'!N20)</f>
      </c>
    </row>
    <row r="70" spans="1:8" ht="14.25" customHeight="1" hidden="1">
      <c r="A70" s="91">
        <v>18</v>
      </c>
      <c r="B70" s="425">
        <f>'通過記録入力'!B21</f>
      </c>
      <c r="C70" s="121">
        <f>'通過記録入力'!C21</f>
      </c>
      <c r="D70" s="122">
        <f>'通過記録入力'!U21</f>
      </c>
      <c r="E70" s="131">
        <f>'通過記録入力'!O21</f>
        <v>0</v>
      </c>
      <c r="F70" s="450">
        <f>IF('通過記録入力'!N21=0,"",'通過記録入力'!N21)</f>
      </c>
      <c r="G70" s="123">
        <f>'区間記録処理'!M21</f>
      </c>
      <c r="H70" s="464">
        <f>IF('区間記録処理'!N21=0,"",'区間記録処理'!N21)</f>
      </c>
    </row>
    <row r="71" spans="1:8" ht="14.25" customHeight="1" hidden="1">
      <c r="A71" s="91">
        <v>19</v>
      </c>
      <c r="B71" s="425">
        <f>'通過記録入力'!B22</f>
      </c>
      <c r="C71" s="121">
        <f>'通過記録入力'!C22</f>
      </c>
      <c r="D71" s="122">
        <f>'通過記録入力'!U22</f>
      </c>
      <c r="E71" s="131">
        <f>'通過記録入力'!O22</f>
        <v>0</v>
      </c>
      <c r="F71" s="450">
        <f>IF('通過記録入力'!N22=0,"",'通過記録入力'!N22)</f>
      </c>
      <c r="G71" s="123">
        <f>'区間記録処理'!M22</f>
      </c>
      <c r="H71" s="464">
        <f>IF('区間記録処理'!N22=0,"",'区間記録処理'!N22)</f>
      </c>
    </row>
    <row r="72" spans="1:8" ht="15" customHeight="1" hidden="1" thickBot="1">
      <c r="A72" s="91">
        <v>20</v>
      </c>
      <c r="B72" s="426">
        <f>'通過記録入力'!B23</f>
      </c>
      <c r="C72" s="124">
        <f>'通過記録入力'!C23</f>
      </c>
      <c r="D72" s="114">
        <f>'通過記録入力'!U23</f>
      </c>
      <c r="E72" s="132">
        <f>'通過記録入力'!O23</f>
        <v>0</v>
      </c>
      <c r="F72" s="451">
        <f>IF('通過記録入力'!N23=0,"",'通過記録入力'!N23)</f>
      </c>
      <c r="G72" s="125">
        <f>'区間記録処理'!M23</f>
      </c>
      <c r="H72" s="465">
        <f>IF('区間記録処理'!N23=0,"",'区間記録処理'!N23)</f>
      </c>
    </row>
    <row r="73" spans="1:8" ht="14.25" customHeight="1" hidden="1">
      <c r="A73" s="91">
        <v>21</v>
      </c>
      <c r="B73" s="427">
        <f>'通過記録入力'!B24</f>
      </c>
      <c r="C73" s="129">
        <f>'通過記録入力'!C24</f>
      </c>
      <c r="D73" s="109">
        <f>'通過記録入力'!U24</f>
      </c>
      <c r="E73" s="130">
        <f>'通過記録入力'!O24</f>
        <v>0</v>
      </c>
      <c r="F73" s="452">
        <f>IF('通過記録入力'!N24=0,"",'通過記録入力'!N24)</f>
      </c>
      <c r="G73" s="119">
        <f>'区間記録処理'!M24</f>
      </c>
      <c r="H73" s="466">
        <f>IF('区間記録処理'!N24=0,"",'区間記録処理'!N24)</f>
      </c>
    </row>
    <row r="74" spans="1:8" ht="14.25" customHeight="1" hidden="1">
      <c r="A74" s="91">
        <v>22</v>
      </c>
      <c r="B74" s="425">
        <f>'通過記録入力'!B25</f>
      </c>
      <c r="C74" s="121">
        <f>'通過記録入力'!C25</f>
      </c>
      <c r="D74" s="122">
        <f>'通過記録入力'!U25</f>
      </c>
      <c r="E74" s="131">
        <f>'通過記録入力'!O25</f>
        <v>0</v>
      </c>
      <c r="F74" s="450">
        <f>IF('通過記録入力'!N25=0,"",'通過記録入力'!N25)</f>
      </c>
      <c r="G74" s="123">
        <f>'区間記録処理'!M25</f>
      </c>
      <c r="H74" s="464">
        <f>IF('区間記録処理'!N25=0,"",'区間記録処理'!N25)</f>
      </c>
    </row>
    <row r="75" spans="1:8" ht="14.25" customHeight="1" hidden="1">
      <c r="A75" s="91">
        <v>23</v>
      </c>
      <c r="B75" s="425">
        <f>'通過記録入力'!B26</f>
      </c>
      <c r="C75" s="121">
        <f>'通過記録入力'!C26</f>
      </c>
      <c r="D75" s="122">
        <f>'通過記録入力'!U26</f>
      </c>
      <c r="E75" s="131">
        <f>'通過記録入力'!O26</f>
        <v>0</v>
      </c>
      <c r="F75" s="450">
        <f>IF('通過記録入力'!N26=0,"",'通過記録入力'!N26)</f>
      </c>
      <c r="G75" s="123">
        <f>'区間記録処理'!M26</f>
      </c>
      <c r="H75" s="464">
        <f>IF('区間記録処理'!N26=0,"",'区間記録処理'!N26)</f>
      </c>
    </row>
    <row r="76" spans="1:8" ht="14.25" customHeight="1" hidden="1">
      <c r="A76" s="91">
        <v>24</v>
      </c>
      <c r="B76" s="425">
        <f>'通過記録入力'!B27</f>
      </c>
      <c r="C76" s="121">
        <f>'通過記録入力'!C27</f>
      </c>
      <c r="D76" s="122">
        <f>'通過記録入力'!U27</f>
      </c>
      <c r="E76" s="131">
        <f>'通過記録入力'!O27</f>
        <v>0</v>
      </c>
      <c r="F76" s="450">
        <f>IF('通過記録入力'!N27=0,"",'通過記録入力'!N27)</f>
      </c>
      <c r="G76" s="123">
        <f>'区間記録処理'!M27</f>
      </c>
      <c r="H76" s="464">
        <f>IF('区間記録処理'!N27=0,"",'区間記録処理'!N27)</f>
      </c>
    </row>
    <row r="77" spans="1:8" ht="15" customHeight="1" hidden="1" thickBot="1">
      <c r="A77" s="91">
        <v>25</v>
      </c>
      <c r="B77" s="426">
        <f>'通過記録入力'!B28</f>
      </c>
      <c r="C77" s="124">
        <f>'通過記録入力'!C28</f>
      </c>
      <c r="D77" s="114">
        <f>'通過記録入力'!U28</f>
      </c>
      <c r="E77" s="132">
        <f>'通過記録入力'!O28</f>
        <v>0</v>
      </c>
      <c r="F77" s="451">
        <f>IF('通過記録入力'!N28=0,"",'通過記録入力'!N28)</f>
      </c>
      <c r="G77" s="125">
        <f>'区間記録処理'!M28</f>
      </c>
      <c r="H77" s="465">
        <f>IF('区間記録処理'!N28=0,"",'区間記録処理'!N28)</f>
      </c>
    </row>
    <row r="78" spans="1:8" ht="14.25" customHeight="1" hidden="1">
      <c r="A78" s="91">
        <v>26</v>
      </c>
      <c r="B78" s="427">
        <f>'通過記録入力'!B29</f>
      </c>
      <c r="C78" s="129">
        <f>'通過記録入力'!C29</f>
      </c>
      <c r="D78" s="109">
        <f>'通過記録入力'!U29</f>
      </c>
      <c r="E78" s="130">
        <f>'通過記録入力'!O29</f>
        <v>0</v>
      </c>
      <c r="F78" s="452">
        <f>IF('通過記録入力'!N29=0,"",'通過記録入力'!N29)</f>
      </c>
      <c r="G78" s="119">
        <f>'区間記録処理'!M29</f>
      </c>
      <c r="H78" s="466">
        <f>IF('区間記録処理'!N29=0,"",'区間記録処理'!N29)</f>
      </c>
    </row>
    <row r="79" spans="1:8" ht="14.25" customHeight="1" hidden="1">
      <c r="A79" s="91">
        <v>27</v>
      </c>
      <c r="B79" s="425">
        <f>'通過記録入力'!B30</f>
      </c>
      <c r="C79" s="121">
        <f>'通過記録入力'!C30</f>
      </c>
      <c r="D79" s="122">
        <f>'通過記録入力'!U30</f>
      </c>
      <c r="E79" s="131">
        <f>'通過記録入力'!O30</f>
        <v>0</v>
      </c>
      <c r="F79" s="450">
        <f>IF('通過記録入力'!N30=0,"",'通過記録入力'!N30)</f>
      </c>
      <c r="G79" s="123">
        <f>'区間記録処理'!M30</f>
      </c>
      <c r="H79" s="464">
        <f>IF('区間記録処理'!N30=0,"",'区間記録処理'!N30)</f>
      </c>
    </row>
    <row r="80" spans="1:8" ht="14.25" customHeight="1" hidden="1">
      <c r="A80" s="91">
        <v>28</v>
      </c>
      <c r="B80" s="425">
        <f>'通過記録入力'!B31</f>
      </c>
      <c r="C80" s="121">
        <f>'通過記録入力'!C31</f>
      </c>
      <c r="D80" s="122">
        <f>'通過記録入力'!U31</f>
      </c>
      <c r="E80" s="131">
        <f>'通過記録入力'!O31</f>
        <v>0</v>
      </c>
      <c r="F80" s="450">
        <f>IF('通過記録入力'!N31=0,"",'通過記録入力'!N31)</f>
      </c>
      <c r="G80" s="123">
        <f>'区間記録処理'!M31</f>
      </c>
      <c r="H80" s="464">
        <f>IF('区間記録処理'!N31=0,"",'区間記録処理'!N31)</f>
      </c>
    </row>
    <row r="81" spans="1:8" ht="14.25" customHeight="1" hidden="1">
      <c r="A81" s="91">
        <v>29</v>
      </c>
      <c r="B81" s="425">
        <f>'通過記録入力'!B32</f>
      </c>
      <c r="C81" s="121">
        <f>'通過記録入力'!C32</f>
      </c>
      <c r="D81" s="122">
        <f>'通過記録入力'!U32</f>
      </c>
      <c r="E81" s="131">
        <f>'通過記録入力'!O32</f>
        <v>0</v>
      </c>
      <c r="F81" s="450">
        <f>IF('通過記録入力'!N32=0,"",'通過記録入力'!N32)</f>
      </c>
      <c r="G81" s="123">
        <f>'区間記録処理'!M32</f>
      </c>
      <c r="H81" s="464">
        <f>IF('区間記録処理'!N32=0,"",'区間記録処理'!N32)</f>
      </c>
    </row>
    <row r="82" spans="1:8" ht="15" customHeight="1" hidden="1" thickBot="1">
      <c r="A82" s="91">
        <v>30</v>
      </c>
      <c r="B82" s="426">
        <f>'通過記録入力'!B33</f>
      </c>
      <c r="C82" s="124">
        <f>'通過記録入力'!C33</f>
      </c>
      <c r="D82" s="114">
        <f>'通過記録入力'!U33</f>
      </c>
      <c r="E82" s="132">
        <f>'通過記録入力'!O33</f>
        <v>0</v>
      </c>
      <c r="F82" s="451">
        <f>IF('通過記録入力'!N33=0,"",'通過記録入力'!N33)</f>
      </c>
      <c r="G82" s="125">
        <f>'区間記録処理'!M33</f>
      </c>
      <c r="H82" s="465">
        <f>IF('区間記録処理'!N33=0,"",'区間記録処理'!N33)</f>
      </c>
    </row>
    <row r="83" spans="1:8" ht="14.25" customHeight="1" hidden="1">
      <c r="A83" s="91">
        <v>31</v>
      </c>
      <c r="B83" s="427">
        <f>'通過記録入力'!B34</f>
      </c>
      <c r="C83" s="129">
        <f>'通過記録入力'!C34</f>
      </c>
      <c r="D83" s="109">
        <f>'通過記録入力'!U34</f>
      </c>
      <c r="E83" s="130">
        <f>'通過記録入力'!O34</f>
        <v>0</v>
      </c>
      <c r="F83" s="452">
        <f>IF('通過記録入力'!N34=0,"",'通過記録入力'!N34)</f>
      </c>
      <c r="G83" s="119">
        <f>'区間記録処理'!M34</f>
      </c>
      <c r="H83" s="466">
        <f>IF('区間記録処理'!N34=0,"",'区間記録処理'!N34)</f>
      </c>
    </row>
    <row r="84" spans="1:8" ht="14.25" customHeight="1" hidden="1">
      <c r="A84" s="91">
        <v>32</v>
      </c>
      <c r="B84" s="425">
        <f>'通過記録入力'!B35</f>
      </c>
      <c r="C84" s="121">
        <f>'通過記録入力'!C35</f>
      </c>
      <c r="D84" s="122">
        <f>'通過記録入力'!U35</f>
      </c>
      <c r="E84" s="131">
        <f>'通過記録入力'!O35</f>
        <v>0</v>
      </c>
      <c r="F84" s="450">
        <f>IF('通過記録入力'!N35=0,"",'通過記録入力'!N35)</f>
      </c>
      <c r="G84" s="123">
        <f>'区間記録処理'!M35</f>
      </c>
      <c r="H84" s="464">
        <f>IF('区間記録処理'!N35=0,"",'区間記録処理'!N35)</f>
      </c>
    </row>
    <row r="85" spans="1:8" ht="14.25" customHeight="1" hidden="1">
      <c r="A85" s="91">
        <v>33</v>
      </c>
      <c r="B85" s="425">
        <f>'通過記録入力'!B36</f>
      </c>
      <c r="C85" s="121">
        <f>'通過記録入力'!C36</f>
      </c>
      <c r="D85" s="122">
        <f>'通過記録入力'!U36</f>
      </c>
      <c r="E85" s="131">
        <f>'通過記録入力'!O36</f>
        <v>0</v>
      </c>
      <c r="F85" s="450">
        <f>IF('通過記録入力'!N36=0,"",'通過記録入力'!N36)</f>
      </c>
      <c r="G85" s="123">
        <f>'区間記録処理'!M36</f>
      </c>
      <c r="H85" s="464">
        <f>IF('区間記録処理'!N36=0,"",'区間記録処理'!N36)</f>
      </c>
    </row>
    <row r="86" spans="1:8" ht="14.25" customHeight="1" hidden="1">
      <c r="A86" s="91">
        <v>34</v>
      </c>
      <c r="B86" s="425">
        <f>'通過記録入力'!B37</f>
      </c>
      <c r="C86" s="121">
        <f>'通過記録入力'!C37</f>
      </c>
      <c r="D86" s="122">
        <f>'通過記録入力'!U37</f>
      </c>
      <c r="E86" s="131">
        <f>'通過記録入力'!O37</f>
        <v>0</v>
      </c>
      <c r="F86" s="450">
        <f>IF('通過記録入力'!N37=0,"",'通過記録入力'!N37)</f>
      </c>
      <c r="G86" s="123">
        <f>'区間記録処理'!M37</f>
      </c>
      <c r="H86" s="464">
        <f>IF('区間記録処理'!N37=0,"",'区間記録処理'!N37)</f>
      </c>
    </row>
    <row r="87" spans="1:8" ht="15" customHeight="1" hidden="1" thickBot="1">
      <c r="A87" s="91">
        <v>35</v>
      </c>
      <c r="B87" s="426">
        <f>'通過記録入力'!B38</f>
      </c>
      <c r="C87" s="124">
        <f>'通過記録入力'!C38</f>
      </c>
      <c r="D87" s="114">
        <f>'通過記録入力'!U38</f>
      </c>
      <c r="E87" s="132">
        <f>'通過記録入力'!O38</f>
        <v>0</v>
      </c>
      <c r="F87" s="451">
        <f>IF('通過記録入力'!N38=0,"",'通過記録入力'!N38)</f>
      </c>
      <c r="G87" s="125">
        <f>'区間記録処理'!M38</f>
      </c>
      <c r="H87" s="465">
        <f>IF('区間記録処理'!N38=0,"",'区間記録処理'!N38)</f>
      </c>
    </row>
    <row r="88" spans="1:8" ht="14.25" customHeight="1" hidden="1">
      <c r="A88" s="91">
        <v>36</v>
      </c>
      <c r="B88" s="427">
        <f>'通過記録入力'!B39</f>
      </c>
      <c r="C88" s="129">
        <f>'通過記録入力'!C39</f>
      </c>
      <c r="D88" s="109">
        <f>'通過記録入力'!U39</f>
      </c>
      <c r="E88" s="130">
        <f>'通過記録入力'!O39</f>
        <v>0</v>
      </c>
      <c r="F88" s="452">
        <f>IF('通過記録入力'!N39=0,"",'通過記録入力'!N39)</f>
      </c>
      <c r="G88" s="119">
        <f>'区間記録処理'!M39</f>
      </c>
      <c r="H88" s="466">
        <f>IF('区間記録処理'!N39=0,"",'区間記録処理'!N39)</f>
      </c>
    </row>
    <row r="89" spans="1:8" ht="14.25" customHeight="1" hidden="1">
      <c r="A89" s="91">
        <v>37</v>
      </c>
      <c r="B89" s="425">
        <f>'通過記録入力'!B40</f>
      </c>
      <c r="C89" s="121">
        <f>'通過記録入力'!C40</f>
      </c>
      <c r="D89" s="122">
        <f>'通過記録入力'!U40</f>
      </c>
      <c r="E89" s="131">
        <f>'通過記録入力'!O40</f>
        <v>0</v>
      </c>
      <c r="F89" s="450">
        <f>IF('通過記録入力'!N40=0,"",'通過記録入力'!N40)</f>
      </c>
      <c r="G89" s="123">
        <f>'区間記録処理'!M40</f>
      </c>
      <c r="H89" s="464">
        <f>IF('区間記録処理'!N40=0,"",'区間記録処理'!N40)</f>
      </c>
    </row>
    <row r="90" spans="1:8" ht="14.25" customHeight="1" hidden="1">
      <c r="A90" s="91">
        <v>38</v>
      </c>
      <c r="B90" s="425">
        <f>'通過記録入力'!B41</f>
      </c>
      <c r="C90" s="121">
        <f>'通過記録入力'!C41</f>
      </c>
      <c r="D90" s="122">
        <f>'通過記録入力'!U41</f>
      </c>
      <c r="E90" s="131">
        <f>'通過記録入力'!O41</f>
        <v>0</v>
      </c>
      <c r="F90" s="450">
        <f>IF('通過記録入力'!N41=0,"",'通過記録入力'!N41)</f>
      </c>
      <c r="G90" s="123">
        <f>'区間記録処理'!M41</f>
      </c>
      <c r="H90" s="464">
        <f>IF('区間記録処理'!N41=0,"",'区間記録処理'!N41)</f>
      </c>
    </row>
    <row r="91" spans="1:8" ht="14.25" customHeight="1" hidden="1">
      <c r="A91" s="91">
        <v>39</v>
      </c>
      <c r="B91" s="425">
        <f>'通過記録入力'!B42</f>
      </c>
      <c r="C91" s="121">
        <f>'通過記録入力'!C42</f>
      </c>
      <c r="D91" s="122">
        <f>'通過記録入力'!U42</f>
      </c>
      <c r="E91" s="131">
        <f>'通過記録入力'!O42</f>
        <v>0</v>
      </c>
      <c r="F91" s="450">
        <f>IF('通過記録入力'!N42=0,"",'通過記録入力'!N42)</f>
      </c>
      <c r="G91" s="123">
        <f>'区間記録処理'!M42</f>
      </c>
      <c r="H91" s="464">
        <f>IF('区間記録処理'!N42=0,"",'区間記録処理'!N42)</f>
      </c>
    </row>
    <row r="92" spans="1:8" ht="15" customHeight="1" hidden="1" thickBot="1">
      <c r="A92" s="91">
        <v>40</v>
      </c>
      <c r="B92" s="426">
        <f>'通過記録入力'!B43</f>
      </c>
      <c r="C92" s="124">
        <f>'通過記録入力'!C43</f>
      </c>
      <c r="D92" s="114">
        <f>'通過記録入力'!U43</f>
      </c>
      <c r="E92" s="132">
        <f>'通過記録入力'!O43</f>
        <v>0</v>
      </c>
      <c r="F92" s="451">
        <f>IF('通過記録入力'!N43=0,"",'通過記録入力'!N43)</f>
      </c>
      <c r="G92" s="125">
        <f>'区間記録処理'!M43</f>
      </c>
      <c r="H92" s="465">
        <f>IF('区間記録処理'!N43=0,"",'区間記録処理'!N43)</f>
      </c>
    </row>
    <row r="93" spans="1:8" ht="14.25" customHeight="1" hidden="1">
      <c r="A93" s="91">
        <v>41</v>
      </c>
      <c r="B93" s="427">
        <f>'通過記録入力'!B44</f>
      </c>
      <c r="C93" s="129">
        <f>'通過記録入力'!C44</f>
      </c>
      <c r="D93" s="109">
        <f>'通過記録入力'!U44</f>
      </c>
      <c r="E93" s="130">
        <f>'通過記録入力'!O44</f>
        <v>0</v>
      </c>
      <c r="F93" s="452">
        <f>IF('通過記録入力'!N44=0,"",'通過記録入力'!N44)</f>
      </c>
      <c r="G93" s="119">
        <f>'区間記録処理'!M44</f>
      </c>
      <c r="H93" s="466">
        <f>IF('区間記録処理'!N44=0,"",'区間記録処理'!N44)</f>
      </c>
    </row>
    <row r="94" spans="1:8" ht="14.25" customHeight="1" hidden="1">
      <c r="A94" s="91">
        <v>42</v>
      </c>
      <c r="B94" s="425">
        <f>'通過記録入力'!B45</f>
      </c>
      <c r="C94" s="121">
        <f>'通過記録入力'!C45</f>
      </c>
      <c r="D94" s="122">
        <f>'通過記録入力'!U45</f>
      </c>
      <c r="E94" s="131">
        <f>'通過記録入力'!O45</f>
        <v>0</v>
      </c>
      <c r="F94" s="450">
        <f>IF('通過記録入力'!N45=0,"",'通過記録入力'!N45)</f>
      </c>
      <c r="G94" s="123">
        <f>'区間記録処理'!M45</f>
      </c>
      <c r="H94" s="464">
        <f>IF('区間記録処理'!N45=0,"",'区間記録処理'!N45)</f>
      </c>
    </row>
    <row r="95" spans="1:8" ht="14.25" customHeight="1" hidden="1">
      <c r="A95" s="91">
        <v>43</v>
      </c>
      <c r="B95" s="425">
        <f>'通過記録入力'!B46</f>
      </c>
      <c r="C95" s="121">
        <f>'通過記録入力'!C46</f>
      </c>
      <c r="D95" s="122">
        <f>'通過記録入力'!U46</f>
      </c>
      <c r="E95" s="131">
        <f>'通過記録入力'!O46</f>
        <v>0</v>
      </c>
      <c r="F95" s="450">
        <f>IF('通過記録入力'!N46=0,"",'通過記録入力'!N46)</f>
      </c>
      <c r="G95" s="123">
        <f>'区間記録処理'!M46</f>
      </c>
      <c r="H95" s="464">
        <f>IF('区間記録処理'!N46=0,"",'区間記録処理'!N46)</f>
      </c>
    </row>
    <row r="96" spans="1:8" ht="14.25" customHeight="1" hidden="1">
      <c r="A96" s="91">
        <v>44</v>
      </c>
      <c r="B96" s="425">
        <f>'通過記録入力'!B47</f>
      </c>
      <c r="C96" s="121">
        <f>'通過記録入力'!C47</f>
      </c>
      <c r="D96" s="122">
        <f>'通過記録入力'!U47</f>
      </c>
      <c r="E96" s="131">
        <f>'通過記録入力'!O47</f>
        <v>0</v>
      </c>
      <c r="F96" s="450">
        <f>IF('通過記録入力'!N47=0,"",'通過記録入力'!N47)</f>
      </c>
      <c r="G96" s="123">
        <f>'区間記録処理'!M47</f>
      </c>
      <c r="H96" s="464">
        <f>IF('区間記録処理'!N47=0,"",'区間記録処理'!N47)</f>
      </c>
    </row>
    <row r="97" spans="1:8" ht="15" customHeight="1" hidden="1" thickBot="1">
      <c r="A97" s="91">
        <v>45</v>
      </c>
      <c r="B97" s="426">
        <f>'通過記録入力'!B48</f>
      </c>
      <c r="C97" s="124">
        <f>'通過記録入力'!C48</f>
      </c>
      <c r="D97" s="114">
        <f>'通過記録入力'!U48</f>
      </c>
      <c r="E97" s="132">
        <f>'通過記録入力'!O48</f>
        <v>0</v>
      </c>
      <c r="F97" s="451">
        <f>IF('通過記録入力'!N48=0,"",'通過記録入力'!N48)</f>
      </c>
      <c r="G97" s="125">
        <f>'区間記録処理'!M48</f>
      </c>
      <c r="H97" s="465">
        <f>IF('区間記録処理'!N48=0,"",'区間記録処理'!N48)</f>
      </c>
    </row>
  </sheetData>
  <mergeCells count="1">
    <mergeCell ref="B2:C2"/>
  </mergeCells>
  <dataValidations count="1">
    <dataValidation allowBlank="1" showInputMessage="1" showErrorMessage="1" errorTitle="注意！" error="このセルの内容は変更できません。" sqref="E2:F65536 E1 G1:IV65536 A1:B65536 D1:D65536 C1 C3:C65536"/>
  </dataValidations>
  <printOptions horizontalCentered="1"/>
  <pageMargins left="0.3937007874015748" right="0.3937007874015748" top="0.3937007874015748" bottom="0.3937007874015748" header="0" footer="0"/>
  <pageSetup orientation="portrait" paperSize="9" scale="89" r:id="rId2"/>
  <drawing r:id="rId1"/>
</worksheet>
</file>

<file path=xl/worksheets/sheet11.xml><?xml version="1.0" encoding="utf-8"?>
<worksheet xmlns="http://schemas.openxmlformats.org/spreadsheetml/2006/main" xmlns:r="http://schemas.openxmlformats.org/officeDocument/2006/relationships">
  <sheetPr codeName="Sheet6">
    <outlinePr summaryBelow="0" summaryRight="0"/>
    <pageSetUpPr fitToPage="1"/>
  </sheetPr>
  <dimension ref="A1:R142"/>
  <sheetViews>
    <sheetView showGridLines="0" showZeros="0" showOutlineSymbols="0" zoomScale="85" zoomScaleNormal="85" workbookViewId="0" topLeftCell="A1">
      <pane ySplit="6" topLeftCell="BM16" activePane="bottomLeft" state="frozen"/>
      <selection pane="topLeft" activeCell="E15" sqref="E15"/>
      <selection pane="bottomLeft" activeCell="L23" sqref="L23"/>
    </sheetView>
  </sheetViews>
  <sheetFormatPr defaultColWidth="8.796875" defaultRowHeight="15" outlineLevelRow="1"/>
  <cols>
    <col min="1" max="1" width="2" style="188" customWidth="1"/>
    <col min="2" max="2" width="5.3984375" style="3" customWidth="1"/>
    <col min="3" max="3" width="9" style="3" bestFit="1" customWidth="1"/>
    <col min="4" max="4" width="17.09765625" style="3" customWidth="1"/>
    <col min="5" max="5" width="4.09765625" style="31" bestFit="1" customWidth="1"/>
    <col min="6" max="6" width="16" style="3" customWidth="1"/>
    <col min="7" max="7" width="4.09765625" style="3" bestFit="1" customWidth="1"/>
    <col min="8" max="8" width="15.8984375" style="3" customWidth="1"/>
    <col min="9" max="9" width="4.09765625" style="3" bestFit="1" customWidth="1"/>
    <col min="10" max="10" width="16.19921875" style="3" customWidth="1"/>
    <col min="11" max="11" width="4.09765625" style="3" bestFit="1" customWidth="1"/>
    <col min="12" max="12" width="16.8984375" style="3" customWidth="1"/>
    <col min="13" max="13" width="4.09765625" style="3" customWidth="1"/>
    <col min="14" max="14" width="17" style="3" customWidth="1"/>
    <col min="15" max="15" width="4.09765625" style="3" bestFit="1" customWidth="1"/>
    <col min="16" max="16" width="19.8984375" style="3" customWidth="1"/>
    <col min="17" max="17" width="13.8984375" style="3" customWidth="1"/>
    <col min="18" max="18" width="5.59765625" style="3" customWidth="1"/>
    <col min="19" max="16384" width="8.59765625" style="3" customWidth="1"/>
  </cols>
  <sheetData>
    <row r="1" spans="1:12" s="31" customFormat="1" ht="31.5" customHeight="1">
      <c r="A1" s="133"/>
      <c r="H1" s="134"/>
      <c r="L1" s="135"/>
    </row>
    <row r="2" spans="1:18" ht="29.25" collapsed="1" thickBot="1">
      <c r="A2" s="107"/>
      <c r="B2" s="558" t="str">
        <f>"第"&amp;'参加ﾁｰﾑ一覧表'!B2&amp;"回"&amp;'参加ﾁｰﾑ一覧表'!E2&amp;"男子駅伝競走大会 成績一覧表"</f>
        <v>第61回滋賀県中学校駅伝競走大会男子駅伝競走大会 成績一覧表</v>
      </c>
      <c r="C2" s="558"/>
      <c r="D2" s="558"/>
      <c r="E2" s="558"/>
      <c r="F2" s="558"/>
      <c r="G2" s="558"/>
      <c r="H2" s="558"/>
      <c r="I2" s="558"/>
      <c r="J2" s="558"/>
      <c r="K2" s="558"/>
      <c r="L2" s="558"/>
      <c r="M2" s="558"/>
      <c r="N2" s="558"/>
      <c r="O2" s="558"/>
      <c r="P2" s="558"/>
      <c r="Q2" s="558"/>
      <c r="R2" s="558"/>
    </row>
    <row r="3" spans="1:18" s="137" customFormat="1" ht="18" thickBot="1">
      <c r="A3" s="107"/>
      <c r="B3" s="565" t="str">
        <f>'参加ﾁｰﾑ一覧表'!F4&amp;"年"&amp;'参加ﾁｰﾑ一覧表'!G4&amp;"月"&amp;'参加ﾁｰﾑ一覧表'!H4&amp;"日"</f>
        <v>2010年11月15日</v>
      </c>
      <c r="C3" s="566"/>
      <c r="D3" s="551" t="str">
        <f>"１区　（"&amp;'通過記録入力'!E2&amp;"ｋ）"</f>
        <v>１区　（3ｋ）</v>
      </c>
      <c r="E3" s="550"/>
      <c r="F3" s="549" t="str">
        <f>"２区　（"&amp;'通過記録入力'!G2&amp;"ｋ）"</f>
        <v>２区　（3ｋ）</v>
      </c>
      <c r="G3" s="550"/>
      <c r="H3" s="549" t="str">
        <f>"３区　（"&amp;'通過記録入力'!I2&amp;"ｋ）"</f>
        <v>３区　（3ｋ）</v>
      </c>
      <c r="I3" s="550"/>
      <c r="J3" s="549" t="str">
        <f>"４区　（"&amp;'通過記録入力'!K2&amp;"ｋ）"</f>
        <v>４区　（3ｋ）</v>
      </c>
      <c r="K3" s="550"/>
      <c r="L3" s="549" t="str">
        <f>"５区　（"&amp;'通過記録入力'!M2&amp;"ｋ）"</f>
        <v>５区　（3ｋ）</v>
      </c>
      <c r="M3" s="550"/>
      <c r="N3" s="549" t="str">
        <f>"６区　（"&amp;'通過記録入力'!O2&amp;"ｋ）"</f>
        <v>６区　（3ｋ）</v>
      </c>
      <c r="O3" s="564"/>
      <c r="P3" s="559" t="str">
        <f>"於；"&amp;'参加ﾁｰﾑ一覧表'!L4</f>
        <v>於；希望が丘文化公園スポーツゾーン</v>
      </c>
      <c r="Q3" s="560"/>
      <c r="R3" s="560"/>
    </row>
    <row r="4" spans="1:18" s="137" customFormat="1" ht="17.25">
      <c r="A4" s="107"/>
      <c r="B4" s="552" t="s">
        <v>422</v>
      </c>
      <c r="C4" s="555" t="s">
        <v>165</v>
      </c>
      <c r="D4" s="138" t="s">
        <v>139</v>
      </c>
      <c r="E4" s="139" t="s">
        <v>160</v>
      </c>
      <c r="F4" s="138" t="s">
        <v>139</v>
      </c>
      <c r="G4" s="139" t="s">
        <v>160</v>
      </c>
      <c r="H4" s="138" t="s">
        <v>139</v>
      </c>
      <c r="I4" s="139" t="s">
        <v>160</v>
      </c>
      <c r="J4" s="138" t="s">
        <v>139</v>
      </c>
      <c r="K4" s="139" t="s">
        <v>160</v>
      </c>
      <c r="L4" s="138" t="s">
        <v>139</v>
      </c>
      <c r="M4" s="139" t="s">
        <v>160</v>
      </c>
      <c r="N4" s="138" t="s">
        <v>139</v>
      </c>
      <c r="O4" s="139" t="s">
        <v>160</v>
      </c>
      <c r="P4" s="555" t="s">
        <v>1057</v>
      </c>
      <c r="Q4" s="555" t="s">
        <v>1058</v>
      </c>
      <c r="R4" s="561" t="s">
        <v>1059</v>
      </c>
    </row>
    <row r="5" spans="1:18" s="137" customFormat="1" ht="17.25">
      <c r="A5" s="107"/>
      <c r="B5" s="553"/>
      <c r="C5" s="556"/>
      <c r="D5" s="547" t="s">
        <v>1055</v>
      </c>
      <c r="E5" s="548"/>
      <c r="F5" s="547" t="s">
        <v>1055</v>
      </c>
      <c r="G5" s="548"/>
      <c r="H5" s="547" t="s">
        <v>1055</v>
      </c>
      <c r="I5" s="548"/>
      <c r="J5" s="547" t="s">
        <v>1055</v>
      </c>
      <c r="K5" s="548"/>
      <c r="L5" s="547" t="s">
        <v>1055</v>
      </c>
      <c r="M5" s="548"/>
      <c r="N5" s="547" t="s">
        <v>1056</v>
      </c>
      <c r="O5" s="548"/>
      <c r="P5" s="556"/>
      <c r="Q5" s="556"/>
      <c r="R5" s="562"/>
    </row>
    <row r="6" spans="1:18" s="137" customFormat="1" ht="18" thickBot="1">
      <c r="A6" s="107"/>
      <c r="B6" s="554"/>
      <c r="C6" s="557"/>
      <c r="D6" s="140" t="s">
        <v>369</v>
      </c>
      <c r="E6" s="141" t="s">
        <v>160</v>
      </c>
      <c r="F6" s="140" t="s">
        <v>369</v>
      </c>
      <c r="G6" s="141" t="s">
        <v>160</v>
      </c>
      <c r="H6" s="140" t="s">
        <v>369</v>
      </c>
      <c r="I6" s="141" t="s">
        <v>160</v>
      </c>
      <c r="J6" s="140" t="s">
        <v>369</v>
      </c>
      <c r="K6" s="141" t="s">
        <v>160</v>
      </c>
      <c r="L6" s="140" t="s">
        <v>369</v>
      </c>
      <c r="M6" s="141" t="s">
        <v>160</v>
      </c>
      <c r="N6" s="140" t="s">
        <v>369</v>
      </c>
      <c r="O6" s="141" t="s">
        <v>160</v>
      </c>
      <c r="P6" s="557"/>
      <c r="Q6" s="557"/>
      <c r="R6" s="563"/>
    </row>
    <row r="7" spans="1:18" ht="18.75" customHeight="1" thickTop="1">
      <c r="A7" s="142" t="e">
        <f>'通過記録入力'!Y4</f>
        <v>#VALUE!</v>
      </c>
      <c r="B7" s="143"/>
      <c r="C7" s="217"/>
      <c r="D7" s="322">
        <f>'通過記録入力'!E4</f>
        <v>0</v>
      </c>
      <c r="E7" s="192">
        <f>'通過記録入力'!D4</f>
        <v>0</v>
      </c>
      <c r="F7" s="322">
        <f>'通過記録入力'!G4</f>
        <v>0</v>
      </c>
      <c r="G7" s="192">
        <f>'通過記録入力'!F4</f>
        <v>0</v>
      </c>
      <c r="H7" s="322">
        <f>'通過記録入力'!I4</f>
        <v>0</v>
      </c>
      <c r="I7" s="145">
        <f>'通過記録入力'!H4</f>
        <v>0</v>
      </c>
      <c r="J7" s="144">
        <f>'通過記録入力'!K4</f>
        <v>0</v>
      </c>
      <c r="K7" s="192">
        <f>'通過記録入力'!J4</f>
        <v>0</v>
      </c>
      <c r="L7" s="322">
        <f>'通過記録入力'!M4</f>
        <v>0</v>
      </c>
      <c r="M7" s="145">
        <f>'通過記録入力'!L4</f>
        <v>0</v>
      </c>
      <c r="N7" s="146">
        <f>'通過記録入力'!O4</f>
        <v>0</v>
      </c>
      <c r="O7" s="145">
        <f>'通過記録入力'!N4</f>
        <v>0</v>
      </c>
      <c r="P7" s="147">
        <f>'通過記録入力'!X4</f>
      </c>
      <c r="Q7" s="313">
        <f>'通過記録入力'!O4</f>
        <v>0</v>
      </c>
      <c r="R7" s="314"/>
    </row>
    <row r="8" spans="1:18" ht="18.75" customHeight="1" outlineLevel="1">
      <c r="A8" s="142"/>
      <c r="B8" s="143">
        <f>'通過記録入力'!B4</f>
      </c>
      <c r="C8" s="217">
        <f>'通過記録入力'!C4</f>
      </c>
      <c r="D8" s="149">
        <f>'通過記録入力'!P4</f>
      </c>
      <c r="E8" s="168"/>
      <c r="F8" s="149">
        <f>'通過記録入力'!Q4</f>
      </c>
      <c r="G8" s="168"/>
      <c r="H8" s="149">
        <f>'通過記録入力'!R4</f>
      </c>
      <c r="I8" s="150"/>
      <c r="J8" s="191">
        <f>'通過記録入力'!S4</f>
      </c>
      <c r="K8" s="168"/>
      <c r="L8" s="215">
        <f>'通過記録入力'!T4</f>
      </c>
      <c r="M8" s="150"/>
      <c r="N8" s="191">
        <f>'通過記録入力'!U4</f>
      </c>
      <c r="O8" s="150"/>
      <c r="P8" s="147">
        <f>'通過記録入力'!V4</f>
      </c>
      <c r="Q8" s="151"/>
      <c r="R8" s="152">
        <f>'通過記録入力'!N4</f>
        <v>0</v>
      </c>
    </row>
    <row r="9" spans="1:18" ht="18.75" customHeight="1" outlineLevel="1">
      <c r="A9" s="142"/>
      <c r="B9" s="153"/>
      <c r="C9" s="218"/>
      <c r="D9" s="310">
        <f>'通過記録入力'!E4</f>
        <v>0</v>
      </c>
      <c r="E9" s="169">
        <f>'通過記録入力'!D4</f>
        <v>0</v>
      </c>
      <c r="F9" s="310">
        <f>'区間記録処理'!E4</f>
      </c>
      <c r="G9" s="169">
        <f>'区間記録処理'!F4</f>
      </c>
      <c r="H9" s="310">
        <f>'区間記録処理'!G4</f>
      </c>
      <c r="I9" s="156">
        <f>'区間記録処理'!H4</f>
      </c>
      <c r="J9" s="318">
        <f>'区間記録処理'!I4</f>
      </c>
      <c r="K9" s="320">
        <f>'区間記録処理'!J4</f>
      </c>
      <c r="L9" s="310">
        <f>'区間記録処理'!K4</f>
      </c>
      <c r="M9" s="156">
        <f>'区間記録処理'!L4</f>
      </c>
      <c r="N9" s="155">
        <f>'区間記録処理'!M4</f>
      </c>
      <c r="O9" s="156">
        <f>'区間記録処理'!N4</f>
      </c>
      <c r="P9" s="157">
        <f>'通過記録入力'!W4</f>
      </c>
      <c r="Q9" s="158"/>
      <c r="R9" s="159"/>
    </row>
    <row r="10" spans="1:18" ht="18.75" customHeight="1">
      <c r="A10" s="142" t="e">
        <f>'通過記録入力'!Y5</f>
        <v>#VALUE!</v>
      </c>
      <c r="B10" s="160"/>
      <c r="C10" s="161"/>
      <c r="D10" s="144">
        <f>'通過記録入力'!E5</f>
        <v>0</v>
      </c>
      <c r="E10" s="219">
        <f>'通過記録入力'!D5</f>
        <v>0</v>
      </c>
      <c r="F10" s="144">
        <f>'通過記録入力'!G5</f>
        <v>0</v>
      </c>
      <c r="G10" s="220">
        <f>'通過記録入力'!F5</f>
        <v>0</v>
      </c>
      <c r="H10" s="322">
        <f>'通過記録入力'!I5</f>
        <v>0</v>
      </c>
      <c r="I10" s="220">
        <f>'通過記録入力'!H5</f>
        <v>0</v>
      </c>
      <c r="J10" s="467">
        <f>'通過記録入力'!K5</f>
        <v>0</v>
      </c>
      <c r="K10" s="163">
        <f>'通過記録入力'!J5</f>
        <v>0</v>
      </c>
      <c r="L10" s="144">
        <f>'通過記録入力'!M5</f>
        <v>0</v>
      </c>
      <c r="M10" s="220">
        <f>'通過記録入力'!L5</f>
        <v>0</v>
      </c>
      <c r="N10" s="312">
        <f>'通過記録入力'!O5</f>
        <v>0</v>
      </c>
      <c r="O10" s="163">
        <f>'通過記録入力'!N5</f>
        <v>0</v>
      </c>
      <c r="P10" s="221">
        <f>'通過記録入力'!X5</f>
      </c>
      <c r="Q10" s="166">
        <f>'通過記録入力'!O5</f>
        <v>0</v>
      </c>
      <c r="R10" s="167"/>
    </row>
    <row r="11" spans="1:18" ht="18.75" customHeight="1" outlineLevel="1">
      <c r="A11" s="142"/>
      <c r="B11" s="143">
        <f>'通過記録入力'!B5</f>
      </c>
      <c r="C11" s="148">
        <f>'通過記録入力'!C5</f>
      </c>
      <c r="D11" s="149">
        <f>'通過記録入力'!P5</f>
      </c>
      <c r="E11" s="150"/>
      <c r="F11" s="149">
        <f>'通過記録入力'!Q5</f>
      </c>
      <c r="G11" s="168"/>
      <c r="H11" s="149">
        <f>'通過記録入力'!R5</f>
      </c>
      <c r="I11" s="168"/>
      <c r="J11" s="149">
        <f>'通過記録入力'!S5</f>
      </c>
      <c r="K11" s="150"/>
      <c r="L11" s="311">
        <f>'通過記録入力'!T5</f>
      </c>
      <c r="M11" s="168"/>
      <c r="N11" s="149">
        <f>'通過記録入力'!U5</f>
      </c>
      <c r="O11" s="150"/>
      <c r="P11" s="147">
        <f>'通過記録入力'!V5</f>
      </c>
      <c r="Q11" s="151"/>
      <c r="R11" s="152">
        <f>'通過記録入力'!N5</f>
        <v>0</v>
      </c>
    </row>
    <row r="12" spans="1:18" ht="18.75" customHeight="1" outlineLevel="1">
      <c r="A12" s="142"/>
      <c r="B12" s="153"/>
      <c r="C12" s="154"/>
      <c r="D12" s="318">
        <f>'通過記録入力'!E5</f>
        <v>0</v>
      </c>
      <c r="E12" s="319">
        <f>'通過記録入力'!D5</f>
        <v>0</v>
      </c>
      <c r="F12" s="318">
        <f>'区間記録処理'!E5</f>
      </c>
      <c r="G12" s="320">
        <f>'区間記録処理'!F5</f>
      </c>
      <c r="H12" s="310">
        <f>'区間記録処理'!G5</f>
      </c>
      <c r="I12" s="169">
        <f>'区間記録処理'!H5</f>
      </c>
      <c r="J12" s="310">
        <f>'区間記録処理'!I5</f>
      </c>
      <c r="K12" s="156">
        <f>'区間記録処理'!J5</f>
      </c>
      <c r="L12" s="155">
        <f>'区間記録処理'!K5</f>
      </c>
      <c r="M12" s="169">
        <f>'区間記録処理'!L5</f>
      </c>
      <c r="N12" s="321">
        <f>'区間記録処理'!M5</f>
      </c>
      <c r="O12" s="319">
        <f>'区間記録処理'!N5</f>
      </c>
      <c r="P12" s="222">
        <f>'通過記録入力'!W5</f>
      </c>
      <c r="Q12" s="158"/>
      <c r="R12" s="159"/>
    </row>
    <row r="13" spans="1:18" ht="18.75" customHeight="1">
      <c r="A13" s="142" t="e">
        <f>'通過記録入力'!Y6</f>
        <v>#VALUE!</v>
      </c>
      <c r="B13" s="160"/>
      <c r="C13" s="316"/>
      <c r="D13" s="467">
        <f>'通過記録入力'!E6</f>
        <v>0</v>
      </c>
      <c r="E13" s="171">
        <f>'通過記録入力'!D6</f>
        <v>0</v>
      </c>
      <c r="F13" s="467">
        <f>'通過記録入力'!G6</f>
        <v>0</v>
      </c>
      <c r="G13" s="163">
        <f>'通過記録入力'!F6</f>
        <v>0</v>
      </c>
      <c r="H13" s="144">
        <f>'通過記録入力'!I6</f>
        <v>0</v>
      </c>
      <c r="I13" s="219">
        <f>'通過記録入力'!H6</f>
        <v>0</v>
      </c>
      <c r="J13" s="144">
        <f>'通過記録入力'!K6</f>
        <v>0</v>
      </c>
      <c r="K13" s="145">
        <f>'通過記録入力'!J6</f>
        <v>0</v>
      </c>
      <c r="L13" s="162">
        <f>'通過記録入力'!M6</f>
        <v>0</v>
      </c>
      <c r="M13" s="317">
        <f>'通過記録入力'!L6</f>
        <v>0</v>
      </c>
      <c r="N13" s="312">
        <f>'通過記録入力'!O6</f>
        <v>0</v>
      </c>
      <c r="O13" s="163">
        <f>'通過記録入力'!N6</f>
        <v>0</v>
      </c>
      <c r="P13" s="221">
        <f>'通過記録入力'!X6</f>
      </c>
      <c r="Q13" s="172">
        <f>'通過記録入力'!O6</f>
        <v>0</v>
      </c>
      <c r="R13" s="167"/>
    </row>
    <row r="14" spans="1:18" ht="18.75" customHeight="1" outlineLevel="1">
      <c r="A14" s="142"/>
      <c r="B14" s="143">
        <f>'通過記録入力'!B6</f>
      </c>
      <c r="C14" s="217">
        <f>'通過記録入力'!C6</f>
      </c>
      <c r="D14" s="149">
        <f>'通過記録入力'!P6</f>
      </c>
      <c r="E14" s="150"/>
      <c r="F14" s="149">
        <f>'通過記録入力'!Q6</f>
      </c>
      <c r="G14" s="150"/>
      <c r="H14" s="191">
        <f>'通過記録入力'!R6</f>
      </c>
      <c r="I14" s="150"/>
      <c r="J14" s="149">
        <f>'通過記録入力'!S6</f>
      </c>
      <c r="K14" s="150"/>
      <c r="L14" s="215">
        <f>'通過記録入力'!T6</f>
      </c>
      <c r="M14" s="168"/>
      <c r="N14" s="149">
        <f>'通過記録入力'!U6</f>
      </c>
      <c r="O14" s="150"/>
      <c r="P14" s="147">
        <f>'通過記録入力'!V6</f>
      </c>
      <c r="Q14" s="151"/>
      <c r="R14" s="152">
        <f>'通過記録入力'!N6</f>
        <v>0</v>
      </c>
    </row>
    <row r="15" spans="1:18" ht="18.75" customHeight="1" outlineLevel="1">
      <c r="A15" s="142"/>
      <c r="B15" s="153"/>
      <c r="C15" s="218"/>
      <c r="D15" s="310">
        <f>'通過記録入力'!E6</f>
        <v>0</v>
      </c>
      <c r="E15" s="156">
        <f>'通過記録入力'!D6</f>
        <v>0</v>
      </c>
      <c r="F15" s="310">
        <f>'区間記録処理'!E6</f>
      </c>
      <c r="G15" s="156">
        <f>'区間記録処理'!F6</f>
      </c>
      <c r="H15" s="155">
        <f>'区間記録処理'!G6</f>
      </c>
      <c r="I15" s="156">
        <f>'区間記録処理'!H6</f>
      </c>
      <c r="J15" s="155">
        <f>'区間記録処理'!I6</f>
      </c>
      <c r="K15" s="156">
        <f>'区間記録処理'!J6</f>
      </c>
      <c r="L15" s="155">
        <f>'区間記録処理'!K6</f>
      </c>
      <c r="M15" s="169">
        <f>'区間記録処理'!L6</f>
      </c>
      <c r="N15" s="310">
        <f>'区間記録処理'!M6</f>
      </c>
      <c r="O15" s="156">
        <f>'区間記録処理'!N6</f>
      </c>
      <c r="P15" s="222">
        <f>'通過記録入力'!W6</f>
      </c>
      <c r="Q15" s="158"/>
      <c r="R15" s="159"/>
    </row>
    <row r="16" spans="1:18" ht="18.75" customHeight="1">
      <c r="A16" s="142" t="e">
        <f>'通過記録入力'!Y7</f>
        <v>#VALUE!</v>
      </c>
      <c r="B16" s="160"/>
      <c r="C16" s="161"/>
      <c r="D16" s="144">
        <f>'通過記録入力'!E7</f>
        <v>0</v>
      </c>
      <c r="E16" s="145">
        <f>'通過記録入力'!D7</f>
        <v>0</v>
      </c>
      <c r="F16" s="144">
        <f>'通過記録入力'!G7</f>
        <v>0</v>
      </c>
      <c r="G16" s="145">
        <f>'通過記録入力'!F7</f>
        <v>0</v>
      </c>
      <c r="H16" s="162">
        <f>'通過記録入力'!I7</f>
        <v>0</v>
      </c>
      <c r="I16" s="171">
        <f>'通過記録入力'!H7</f>
        <v>0</v>
      </c>
      <c r="J16" s="162">
        <f>'通過記録入力'!K7</f>
        <v>0</v>
      </c>
      <c r="K16" s="171">
        <f>'通過記録入力'!J7</f>
        <v>0</v>
      </c>
      <c r="L16" s="162">
        <f>'通過記録入力'!M7</f>
        <v>0</v>
      </c>
      <c r="M16" s="171">
        <f>'通過記録入力'!L7</f>
        <v>0</v>
      </c>
      <c r="N16" s="146">
        <f>'通過記録入力'!O7</f>
        <v>0</v>
      </c>
      <c r="O16" s="192">
        <f>'通過記録入力'!N7</f>
        <v>0</v>
      </c>
      <c r="P16" s="165">
        <f>'通過記録入力'!X7</f>
      </c>
      <c r="Q16" s="172">
        <f>'通過記録入力'!O7</f>
        <v>0</v>
      </c>
      <c r="R16" s="167"/>
    </row>
    <row r="17" spans="1:18" ht="18.75" customHeight="1" outlineLevel="1">
      <c r="A17" s="142"/>
      <c r="B17" s="143">
        <f>'通過記録入力'!B7</f>
      </c>
      <c r="C17" s="148">
        <f>'通過記録入力'!C7</f>
      </c>
      <c r="D17" s="174">
        <f>'通過記録入力'!P7</f>
      </c>
      <c r="E17" s="175"/>
      <c r="F17" s="174">
        <f>'通過記録入力'!Q7</f>
      </c>
      <c r="G17" s="175"/>
      <c r="H17" s="174">
        <f>'通過記録入力'!R7</f>
      </c>
      <c r="I17" s="176"/>
      <c r="J17" s="174">
        <f>'通過記録入力'!S7</f>
      </c>
      <c r="K17" s="175"/>
      <c r="L17" s="216">
        <f>'通過記録入力'!T7</f>
      </c>
      <c r="M17" s="175"/>
      <c r="N17" s="174">
        <f>'通過記録入力'!U7</f>
      </c>
      <c r="O17" s="178"/>
      <c r="P17" s="157">
        <f>'通過記録入力'!V7</f>
      </c>
      <c r="Q17" s="151"/>
      <c r="R17" s="152">
        <f>'通過記録入力'!N7</f>
        <v>0</v>
      </c>
    </row>
    <row r="18" spans="1:18" ht="18.75" customHeight="1" outlineLevel="1">
      <c r="A18" s="142"/>
      <c r="B18" s="153"/>
      <c r="C18" s="154"/>
      <c r="D18" s="155">
        <f>'通過記録入力'!E7</f>
        <v>0</v>
      </c>
      <c r="E18" s="156">
        <f>'通過記録入力'!D7</f>
        <v>0</v>
      </c>
      <c r="F18" s="155">
        <f>'区間記録処理'!E7</f>
      </c>
      <c r="G18" s="156">
        <f>'区間記録処理'!F7</f>
      </c>
      <c r="H18" s="155">
        <f>'区間記録処理'!G7</f>
      </c>
      <c r="I18" s="156">
        <f>'区間記録処理'!H7</f>
      </c>
      <c r="J18" s="155">
        <f>'区間記録処理'!I7</f>
      </c>
      <c r="K18" s="156">
        <f>'区間記録処理'!J7</f>
      </c>
      <c r="L18" s="155">
        <f>'区間記録処理'!K7</f>
      </c>
      <c r="M18" s="156">
        <f>'区間記録処理'!L7</f>
      </c>
      <c r="N18" s="155">
        <f>'区間記録処理'!M7</f>
      </c>
      <c r="O18" s="169">
        <f>'区間記録処理'!N7</f>
      </c>
      <c r="P18" s="170">
        <f>'通過記録入力'!W7</f>
      </c>
      <c r="Q18" s="158"/>
      <c r="R18" s="159"/>
    </row>
    <row r="19" spans="1:18" ht="18.75" customHeight="1">
      <c r="A19" s="142" t="e">
        <f>'通過記録入力'!Y8</f>
        <v>#VALUE!</v>
      </c>
      <c r="B19" s="160"/>
      <c r="C19" s="161"/>
      <c r="D19" s="162">
        <f>'通過記録入力'!E8</f>
        <v>0</v>
      </c>
      <c r="E19" s="171">
        <f>'通過記録入力'!D8</f>
        <v>0</v>
      </c>
      <c r="F19" s="162">
        <f>'通過記録入力'!G8</f>
        <v>0</v>
      </c>
      <c r="G19" s="171">
        <f>'通過記録入力'!F8</f>
        <v>0</v>
      </c>
      <c r="H19" s="162">
        <f>'通過記録入力'!I8</f>
        <v>0</v>
      </c>
      <c r="I19" s="171">
        <f>'通過記録入力'!H8</f>
        <v>0</v>
      </c>
      <c r="J19" s="162">
        <f>'通過記録入力'!K8</f>
        <v>0</v>
      </c>
      <c r="K19" s="171">
        <f>'通過記録入力'!J8</f>
        <v>0</v>
      </c>
      <c r="L19" s="162">
        <f>'通過記録入力'!M8</f>
        <v>0</v>
      </c>
      <c r="M19" s="171">
        <f>'通過記録入力'!L8</f>
        <v>0</v>
      </c>
      <c r="N19" s="164">
        <f>'通過記録入力'!O8</f>
        <v>0</v>
      </c>
      <c r="O19" s="173">
        <f>'通過記録入力'!N8</f>
        <v>0</v>
      </c>
      <c r="P19" s="165">
        <f>'通過記録入力'!X8</f>
      </c>
      <c r="Q19" s="172">
        <f>'通過記録入力'!O8</f>
        <v>0</v>
      </c>
      <c r="R19" s="167"/>
    </row>
    <row r="20" spans="1:18" ht="18.75" customHeight="1" outlineLevel="1">
      <c r="A20" s="142"/>
      <c r="B20" s="143">
        <f>'通過記録入力'!B8</f>
      </c>
      <c r="C20" s="148">
        <f>'通過記録入力'!C8</f>
      </c>
      <c r="D20" s="174">
        <f>'通過記録入力'!P8</f>
      </c>
      <c r="E20" s="175"/>
      <c r="F20" s="174">
        <f>'通過記録入力'!Q8</f>
      </c>
      <c r="G20" s="175"/>
      <c r="H20" s="174">
        <f>'通過記録入力'!R8</f>
      </c>
      <c r="I20" s="176"/>
      <c r="J20" s="174">
        <f>'通過記録入力'!S8</f>
      </c>
      <c r="K20" s="175"/>
      <c r="L20" s="216">
        <f>'通過記録入力'!T8</f>
      </c>
      <c r="M20" s="175"/>
      <c r="N20" s="174">
        <f>'通過記録入力'!U8</f>
      </c>
      <c r="O20" s="178"/>
      <c r="P20" s="157">
        <f>'通過記録入力'!V8</f>
      </c>
      <c r="Q20" s="151"/>
      <c r="R20" s="152">
        <f>'通過記録入力'!N8</f>
        <v>0</v>
      </c>
    </row>
    <row r="21" spans="1:18" ht="18.75" customHeight="1" outlineLevel="1">
      <c r="A21" s="142"/>
      <c r="B21" s="153"/>
      <c r="C21" s="154"/>
      <c r="D21" s="155">
        <f>'通過記録入力'!E8</f>
        <v>0</v>
      </c>
      <c r="E21" s="156">
        <f>'通過記録入力'!D8</f>
        <v>0</v>
      </c>
      <c r="F21" s="155">
        <f>'区間記録処理'!E8</f>
      </c>
      <c r="G21" s="156">
        <f>'区間記録処理'!F8</f>
      </c>
      <c r="H21" s="155">
        <f>'区間記録処理'!G8</f>
      </c>
      <c r="I21" s="156">
        <f>'区間記録処理'!H8</f>
      </c>
      <c r="J21" s="155">
        <f>'区間記録処理'!I8</f>
      </c>
      <c r="K21" s="156">
        <f>'区間記録処理'!J8</f>
      </c>
      <c r="L21" s="155">
        <f>'区間記録処理'!K8</f>
      </c>
      <c r="M21" s="156">
        <f>'区間記録処理'!L8</f>
      </c>
      <c r="N21" s="155">
        <f>'区間記録処理'!M8</f>
      </c>
      <c r="O21" s="169">
        <f>'区間記録処理'!N8</f>
      </c>
      <c r="P21" s="170">
        <f>'通過記録入力'!W8</f>
      </c>
      <c r="Q21" s="158"/>
      <c r="R21" s="159"/>
    </row>
    <row r="22" spans="1:18" ht="18.75" customHeight="1">
      <c r="A22" s="142" t="e">
        <f>'通過記録入力'!Y9</f>
        <v>#VALUE!</v>
      </c>
      <c r="B22" s="160"/>
      <c r="C22" s="161"/>
      <c r="D22" s="162">
        <f>'通過記録入力'!E9</f>
        <v>0</v>
      </c>
      <c r="E22" s="171">
        <f>'通過記録入力'!D9</f>
        <v>0</v>
      </c>
      <c r="F22" s="162">
        <f>'通過記録入力'!G9</f>
        <v>0</v>
      </c>
      <c r="G22" s="171">
        <f>'通過記録入力'!F9</f>
        <v>0</v>
      </c>
      <c r="H22" s="162">
        <f>'通過記録入力'!I9</f>
        <v>0</v>
      </c>
      <c r="I22" s="171">
        <f>'通過記録入力'!H9</f>
        <v>0</v>
      </c>
      <c r="J22" s="162">
        <f>'通過記録入力'!K9</f>
        <v>0</v>
      </c>
      <c r="K22" s="171">
        <f>'通過記録入力'!J9</f>
        <v>0</v>
      </c>
      <c r="L22" s="162">
        <f>'通過記録入力'!M9</f>
        <v>0</v>
      </c>
      <c r="M22" s="171">
        <f>'通過記録入力'!L9</f>
        <v>0</v>
      </c>
      <c r="N22" s="164">
        <f>'通過記録入力'!O9</f>
        <v>0</v>
      </c>
      <c r="O22" s="173">
        <f>'通過記録入力'!N9</f>
        <v>0</v>
      </c>
      <c r="P22" s="165">
        <f>'通過記録入力'!X9</f>
      </c>
      <c r="Q22" s="172">
        <f>'通過記録入力'!O9</f>
        <v>0</v>
      </c>
      <c r="R22" s="167"/>
    </row>
    <row r="23" spans="1:18" ht="18.75" customHeight="1" outlineLevel="1">
      <c r="A23" s="142"/>
      <c r="B23" s="143">
        <f>'通過記録入力'!B9</f>
      </c>
      <c r="C23" s="148">
        <f>'通過記録入力'!C9</f>
      </c>
      <c r="D23" s="174">
        <f>'通過記録入力'!P9</f>
      </c>
      <c r="E23" s="175"/>
      <c r="F23" s="174">
        <f>'通過記録入力'!Q9</f>
      </c>
      <c r="G23" s="175"/>
      <c r="H23" s="174">
        <f>'通過記録入力'!R9</f>
      </c>
      <c r="I23" s="176"/>
      <c r="J23" s="174">
        <f>'通過記録入力'!S9</f>
      </c>
      <c r="K23" s="175"/>
      <c r="L23" s="216">
        <f>'通過記録入力'!T9</f>
      </c>
      <c r="M23" s="175"/>
      <c r="N23" s="174">
        <f>'通過記録入力'!U9</f>
      </c>
      <c r="O23" s="178"/>
      <c r="P23" s="157">
        <f>'通過記録入力'!V9</f>
      </c>
      <c r="Q23" s="151"/>
      <c r="R23" s="152">
        <f>'通過記録入力'!N9</f>
        <v>0</v>
      </c>
    </row>
    <row r="24" spans="1:18" ht="18.75" customHeight="1" outlineLevel="1">
      <c r="A24" s="142"/>
      <c r="B24" s="153"/>
      <c r="C24" s="154"/>
      <c r="D24" s="155">
        <f>'通過記録入力'!E9</f>
        <v>0</v>
      </c>
      <c r="E24" s="156">
        <f>'通過記録入力'!D9</f>
        <v>0</v>
      </c>
      <c r="F24" s="155">
        <f>'区間記録処理'!E9</f>
      </c>
      <c r="G24" s="156">
        <f>'区間記録処理'!F9</f>
      </c>
      <c r="H24" s="155">
        <f>'区間記録処理'!G9</f>
      </c>
      <c r="I24" s="156">
        <f>'区間記録処理'!H9</f>
      </c>
      <c r="J24" s="155">
        <f>'区間記録処理'!I9</f>
      </c>
      <c r="K24" s="156">
        <f>'区間記録処理'!J9</f>
      </c>
      <c r="L24" s="155">
        <f>'区間記録処理'!K9</f>
      </c>
      <c r="M24" s="156">
        <f>'区間記録処理'!L9</f>
      </c>
      <c r="N24" s="155">
        <f>'区間記録処理'!M9</f>
      </c>
      <c r="O24" s="169">
        <f>'区間記録処理'!N9</f>
      </c>
      <c r="P24" s="170">
        <f>'通過記録入力'!W9</f>
      </c>
      <c r="Q24" s="158"/>
      <c r="R24" s="159"/>
    </row>
    <row r="25" spans="1:18" ht="18.75" customHeight="1">
      <c r="A25" s="142" t="e">
        <f>'通過記録入力'!Y10</f>
        <v>#VALUE!</v>
      </c>
      <c r="B25" s="160"/>
      <c r="C25" s="161"/>
      <c r="D25" s="162">
        <f>'通過記録入力'!E10</f>
        <v>0</v>
      </c>
      <c r="E25" s="171">
        <f>'通過記録入力'!D10</f>
        <v>0</v>
      </c>
      <c r="F25" s="162">
        <f>'通過記録入力'!G10</f>
        <v>0</v>
      </c>
      <c r="G25" s="171">
        <f>'通過記録入力'!F10</f>
        <v>0</v>
      </c>
      <c r="H25" s="162">
        <f>'通過記録入力'!I10</f>
        <v>0</v>
      </c>
      <c r="I25" s="171">
        <f>'通過記録入力'!H10</f>
        <v>0</v>
      </c>
      <c r="J25" s="162">
        <f>'通過記録入力'!K10</f>
        <v>0</v>
      </c>
      <c r="K25" s="171">
        <f>'通過記録入力'!J10</f>
        <v>0</v>
      </c>
      <c r="L25" s="162">
        <f>'通過記録入力'!M10</f>
        <v>0</v>
      </c>
      <c r="M25" s="171">
        <f>'通過記録入力'!L10</f>
        <v>0</v>
      </c>
      <c r="N25" s="164">
        <f>'通過記録入力'!O10</f>
        <v>0</v>
      </c>
      <c r="O25" s="173">
        <f>'通過記録入力'!N10</f>
        <v>0</v>
      </c>
      <c r="P25" s="165">
        <f>'通過記録入力'!X10</f>
      </c>
      <c r="Q25" s="172">
        <f>'通過記録入力'!O10</f>
        <v>0</v>
      </c>
      <c r="R25" s="167"/>
    </row>
    <row r="26" spans="1:18" ht="18.75" customHeight="1" outlineLevel="1">
      <c r="A26" s="142"/>
      <c r="B26" s="143">
        <f>'通過記録入力'!B10</f>
      </c>
      <c r="C26" s="148">
        <f>'通過記録入力'!C10</f>
      </c>
      <c r="D26" s="174">
        <f>'通過記録入力'!P10</f>
      </c>
      <c r="E26" s="175"/>
      <c r="F26" s="174">
        <f>'通過記録入力'!Q10</f>
      </c>
      <c r="G26" s="175"/>
      <c r="H26" s="174">
        <f>'通過記録入力'!R10</f>
      </c>
      <c r="I26" s="175"/>
      <c r="J26" s="174">
        <f>'通過記録入力'!S10</f>
      </c>
      <c r="K26" s="175"/>
      <c r="L26" s="216">
        <f>'通過記録入力'!T10</f>
      </c>
      <c r="M26" s="175"/>
      <c r="N26" s="174">
        <f>'通過記録入力'!U10</f>
      </c>
      <c r="O26" s="178"/>
      <c r="P26" s="157">
        <f>'通過記録入力'!V10</f>
      </c>
      <c r="Q26" s="151"/>
      <c r="R26" s="152">
        <f>'通過記録入力'!N10</f>
        <v>0</v>
      </c>
    </row>
    <row r="27" spans="1:18" ht="18.75" customHeight="1" outlineLevel="1">
      <c r="A27" s="142"/>
      <c r="B27" s="153"/>
      <c r="C27" s="154"/>
      <c r="D27" s="155">
        <f>'通過記録入力'!E10</f>
        <v>0</v>
      </c>
      <c r="E27" s="156">
        <f>'通過記録入力'!D10</f>
        <v>0</v>
      </c>
      <c r="F27" s="155">
        <f>'区間記録処理'!E10</f>
      </c>
      <c r="G27" s="156">
        <f>'区間記録処理'!F10</f>
      </c>
      <c r="H27" s="155">
        <f>'区間記録処理'!G10</f>
      </c>
      <c r="I27" s="156">
        <f>'区間記録処理'!H10</f>
      </c>
      <c r="J27" s="155">
        <f>'区間記録処理'!I10</f>
      </c>
      <c r="K27" s="156">
        <f>'区間記録処理'!J10</f>
      </c>
      <c r="L27" s="155">
        <f>'区間記録処理'!K10</f>
      </c>
      <c r="M27" s="156">
        <f>'区間記録処理'!L10</f>
      </c>
      <c r="N27" s="155">
        <f>'区間記録処理'!M10</f>
      </c>
      <c r="O27" s="169">
        <f>'区間記録処理'!N10</f>
      </c>
      <c r="P27" s="170">
        <f>'通過記録入力'!W10</f>
      </c>
      <c r="Q27" s="158"/>
      <c r="R27" s="159"/>
    </row>
    <row r="28" spans="1:18" ht="18.75" customHeight="1">
      <c r="A28" s="142" t="e">
        <f>'通過記録入力'!Y11</f>
        <v>#VALUE!</v>
      </c>
      <c r="B28" s="160"/>
      <c r="C28" s="161"/>
      <c r="D28" s="162">
        <f>'通過記録入力'!E11</f>
        <v>0</v>
      </c>
      <c r="E28" s="171">
        <f>'通過記録入力'!D11</f>
        <v>0</v>
      </c>
      <c r="F28" s="162">
        <f>'通過記録入力'!G11</f>
        <v>0</v>
      </c>
      <c r="G28" s="171">
        <f>'通過記録入力'!F11</f>
        <v>0</v>
      </c>
      <c r="H28" s="162">
        <f>'通過記録入力'!I11</f>
        <v>0</v>
      </c>
      <c r="I28" s="171">
        <f>'通過記録入力'!H11</f>
        <v>0</v>
      </c>
      <c r="J28" s="162">
        <f>'通過記録入力'!K11</f>
        <v>0</v>
      </c>
      <c r="K28" s="171">
        <f>'通過記録入力'!J11</f>
        <v>0</v>
      </c>
      <c r="L28" s="164">
        <f>'通過記録入力'!M11</f>
        <v>0</v>
      </c>
      <c r="M28" s="171">
        <f>'通過記録入力'!L11</f>
        <v>0</v>
      </c>
      <c r="N28" s="164">
        <f>'通過記録入力'!O11</f>
        <v>0</v>
      </c>
      <c r="O28" s="173">
        <f>'通過記録入力'!N11</f>
        <v>0</v>
      </c>
      <c r="P28" s="165">
        <f>'通過記録入力'!X11</f>
      </c>
      <c r="Q28" s="172">
        <f>'通過記録入力'!O11</f>
        <v>0</v>
      </c>
      <c r="R28" s="167"/>
    </row>
    <row r="29" spans="1:18" ht="18.75" customHeight="1" outlineLevel="1">
      <c r="A29" s="142"/>
      <c r="B29" s="143">
        <f>'通過記録入力'!B11</f>
      </c>
      <c r="C29" s="148">
        <f>'通過記録入力'!C11</f>
      </c>
      <c r="D29" s="174">
        <f>'通過記録入力'!P11</f>
      </c>
      <c r="E29" s="175"/>
      <c r="F29" s="174">
        <f>'通過記録入力'!Q11</f>
      </c>
      <c r="G29" s="175"/>
      <c r="H29" s="174">
        <f>'通過記録入力'!R11</f>
      </c>
      <c r="I29" s="175"/>
      <c r="J29" s="174">
        <f>'通過記録入力'!S11</f>
      </c>
      <c r="K29" s="175"/>
      <c r="L29" s="177">
        <f>'通過記録入力'!T11</f>
      </c>
      <c r="M29" s="175"/>
      <c r="N29" s="174">
        <f>'通過記録入力'!U11</f>
      </c>
      <c r="O29" s="178"/>
      <c r="P29" s="157">
        <f>'通過記録入力'!V11</f>
      </c>
      <c r="Q29" s="151"/>
      <c r="R29" s="152">
        <f>'通過記録入力'!N11</f>
        <v>0</v>
      </c>
    </row>
    <row r="30" spans="1:18" ht="18.75" customHeight="1" outlineLevel="1">
      <c r="A30" s="142"/>
      <c r="B30" s="153"/>
      <c r="C30" s="154"/>
      <c r="D30" s="155">
        <f>'通過記録入力'!E11</f>
        <v>0</v>
      </c>
      <c r="E30" s="156">
        <f>'通過記録入力'!D11</f>
        <v>0</v>
      </c>
      <c r="F30" s="155">
        <f>'区間記録処理'!E11</f>
      </c>
      <c r="G30" s="156">
        <f>'区間記録処理'!F11</f>
      </c>
      <c r="H30" s="155">
        <f>'区間記録処理'!G11</f>
      </c>
      <c r="I30" s="156">
        <f>'区間記録処理'!H11</f>
      </c>
      <c r="J30" s="155">
        <f>'区間記録処理'!I11</f>
      </c>
      <c r="K30" s="156">
        <f>'区間記録処理'!J11</f>
      </c>
      <c r="L30" s="155">
        <f>'区間記録処理'!K11</f>
      </c>
      <c r="M30" s="156">
        <f>'区間記録処理'!L11</f>
      </c>
      <c r="N30" s="155">
        <f>'区間記録処理'!M11</f>
      </c>
      <c r="O30" s="169">
        <f>'区間記録処理'!N11</f>
      </c>
      <c r="P30" s="170">
        <f>'通過記録入力'!W11</f>
      </c>
      <c r="Q30" s="179"/>
      <c r="R30" s="159"/>
    </row>
    <row r="31" spans="1:18" ht="18.75" customHeight="1">
      <c r="A31" s="142" t="e">
        <f>'通過記録入力'!Y12</f>
        <v>#VALUE!</v>
      </c>
      <c r="B31" s="160"/>
      <c r="C31" s="161"/>
      <c r="D31" s="162">
        <f>'通過記録入力'!E12</f>
        <v>0</v>
      </c>
      <c r="E31" s="171">
        <f>'通過記録入力'!D12</f>
        <v>0</v>
      </c>
      <c r="F31" s="162">
        <f>'通過記録入力'!G12</f>
        <v>0</v>
      </c>
      <c r="G31" s="171">
        <f>'通過記録入力'!F12</f>
        <v>0</v>
      </c>
      <c r="H31" s="162">
        <f>'通過記録入力'!I12</f>
        <v>0</v>
      </c>
      <c r="I31" s="171">
        <f>'通過記録入力'!H12</f>
        <v>0</v>
      </c>
      <c r="J31" s="162">
        <f>'通過記録入力'!K12</f>
        <v>0</v>
      </c>
      <c r="K31" s="171">
        <f>'通過記録入力'!J12</f>
        <v>0</v>
      </c>
      <c r="L31" s="164">
        <f>'通過記録入力'!M12</f>
        <v>0</v>
      </c>
      <c r="M31" s="171">
        <f>'通過記録入力'!L12</f>
        <v>0</v>
      </c>
      <c r="N31" s="164">
        <f>'通過記録入力'!O12</f>
        <v>0</v>
      </c>
      <c r="O31" s="173">
        <f>'通過記録入力'!N12</f>
        <v>0</v>
      </c>
      <c r="P31" s="165">
        <f>'通過記録入力'!X12</f>
      </c>
      <c r="Q31" s="172">
        <f>'通過記録入力'!O12</f>
        <v>0</v>
      </c>
      <c r="R31" s="167"/>
    </row>
    <row r="32" spans="1:18" ht="18.75" customHeight="1" outlineLevel="1">
      <c r="A32" s="142"/>
      <c r="B32" s="143">
        <f>'通過記録入力'!B12</f>
      </c>
      <c r="C32" s="148">
        <f>'通過記録入力'!C12</f>
      </c>
      <c r="D32" s="174">
        <f>'通過記録入力'!P12</f>
      </c>
      <c r="E32" s="175"/>
      <c r="F32" s="174">
        <f>'通過記録入力'!Q12</f>
      </c>
      <c r="G32" s="175"/>
      <c r="H32" s="174">
        <f>'通過記録入力'!R12</f>
      </c>
      <c r="I32" s="175"/>
      <c r="J32" s="174">
        <f>'通過記録入力'!S12</f>
      </c>
      <c r="K32" s="175"/>
      <c r="L32" s="177">
        <f>'通過記録入力'!T12</f>
      </c>
      <c r="M32" s="175"/>
      <c r="N32" s="174">
        <f>'通過記録入力'!U12</f>
      </c>
      <c r="O32" s="178"/>
      <c r="P32" s="157">
        <f>'通過記録入力'!V12</f>
      </c>
      <c r="Q32" s="151"/>
      <c r="R32" s="152">
        <f>'通過記録入力'!N12</f>
        <v>0</v>
      </c>
    </row>
    <row r="33" spans="1:18" ht="18.75" customHeight="1" outlineLevel="1">
      <c r="A33" s="142"/>
      <c r="B33" s="153"/>
      <c r="C33" s="154"/>
      <c r="D33" s="155">
        <f>'通過記録入力'!E12</f>
        <v>0</v>
      </c>
      <c r="E33" s="156">
        <f>'通過記録入力'!D12</f>
        <v>0</v>
      </c>
      <c r="F33" s="155">
        <f>'区間記録処理'!E12</f>
      </c>
      <c r="G33" s="156">
        <f>'区間記録処理'!F12</f>
      </c>
      <c r="H33" s="155">
        <f>'区間記録処理'!G12</f>
      </c>
      <c r="I33" s="156">
        <f>'区間記録処理'!H12</f>
      </c>
      <c r="J33" s="155">
        <f>'区間記録処理'!I12</f>
      </c>
      <c r="K33" s="156">
        <f>'区間記録処理'!J12</f>
      </c>
      <c r="L33" s="155">
        <f>'区間記録処理'!K12</f>
      </c>
      <c r="M33" s="156">
        <f>'区間記録処理'!L12</f>
      </c>
      <c r="N33" s="155">
        <f>'区間記録処理'!M12</f>
      </c>
      <c r="O33" s="169">
        <f>'区間記録処理'!N12</f>
      </c>
      <c r="P33" s="157">
        <f>'通過記録入力'!W12</f>
      </c>
      <c r="Q33" s="158"/>
      <c r="R33" s="159"/>
    </row>
    <row r="34" spans="1:18" ht="18.75" customHeight="1" hidden="1">
      <c r="A34" s="142" t="e">
        <f>'通過記録入力'!Y13</f>
        <v>#VALUE!</v>
      </c>
      <c r="B34" s="160"/>
      <c r="C34" s="161"/>
      <c r="D34" s="162">
        <f>'通過記録入力'!E13</f>
        <v>0</v>
      </c>
      <c r="E34" s="171">
        <f>'通過記録入力'!D13</f>
        <v>0</v>
      </c>
      <c r="F34" s="162">
        <f>'通過記録入力'!G13</f>
        <v>0</v>
      </c>
      <c r="G34" s="171">
        <f>'通過記録入力'!F13</f>
        <v>0</v>
      </c>
      <c r="H34" s="162">
        <f>'通過記録入力'!I13</f>
        <v>0</v>
      </c>
      <c r="I34" s="171">
        <f>'通過記録入力'!H13</f>
        <v>0</v>
      </c>
      <c r="J34" s="162">
        <f>'通過記録入力'!K13</f>
        <v>0</v>
      </c>
      <c r="K34" s="171">
        <f>'通過記録入力'!J13</f>
        <v>0</v>
      </c>
      <c r="L34" s="164">
        <f>'通過記録入力'!M13</f>
        <v>0</v>
      </c>
      <c r="M34" s="171">
        <f>'通過記録入力'!L13</f>
        <v>0</v>
      </c>
      <c r="N34" s="164">
        <f>'通過記録入力'!O13</f>
        <v>0</v>
      </c>
      <c r="O34" s="173">
        <f>'通過記録入力'!N13</f>
        <v>0</v>
      </c>
      <c r="P34" s="165">
        <f>'通過記録入力'!X13</f>
      </c>
      <c r="Q34" s="172">
        <f>'通過記録入力'!O13</f>
        <v>0</v>
      </c>
      <c r="R34" s="167"/>
    </row>
    <row r="35" spans="1:18" ht="18.75" customHeight="1" hidden="1" outlineLevel="1">
      <c r="A35" s="142"/>
      <c r="B35" s="143">
        <f>'通過記録入力'!B13</f>
      </c>
      <c r="C35" s="148">
        <f>'通過記録入力'!C13</f>
      </c>
      <c r="D35" s="174">
        <f>'通過記録入力'!P13</f>
      </c>
      <c r="E35" s="175"/>
      <c r="F35" s="174">
        <f>'通過記録入力'!Q13</f>
      </c>
      <c r="G35" s="175"/>
      <c r="H35" s="174">
        <f>'通過記録入力'!R13</f>
      </c>
      <c r="I35" s="175"/>
      <c r="J35" s="174">
        <f>'通過記録入力'!S13</f>
      </c>
      <c r="K35" s="175"/>
      <c r="L35" s="177">
        <f>'通過記録入力'!T13</f>
      </c>
      <c r="M35" s="175"/>
      <c r="N35" s="174">
        <f>'通過記録入力'!U13</f>
      </c>
      <c r="O35" s="178"/>
      <c r="P35" s="157">
        <f>'通過記録入力'!V13</f>
      </c>
      <c r="Q35" s="151"/>
      <c r="R35" s="152">
        <f>'通過記録入力'!N13</f>
        <v>0</v>
      </c>
    </row>
    <row r="36" spans="1:18" ht="18.75" customHeight="1" hidden="1" outlineLevel="1">
      <c r="A36" s="142"/>
      <c r="B36" s="153"/>
      <c r="C36" s="154"/>
      <c r="D36" s="155">
        <f>'通過記録入力'!E13</f>
        <v>0</v>
      </c>
      <c r="E36" s="156">
        <f>'通過記録入力'!D13</f>
        <v>0</v>
      </c>
      <c r="F36" s="155">
        <f>'区間記録処理'!E13</f>
      </c>
      <c r="G36" s="156">
        <f>'区間記録処理'!F13</f>
      </c>
      <c r="H36" s="155">
        <f>'区間記録処理'!G13</f>
      </c>
      <c r="I36" s="156">
        <f>'区間記録処理'!H13</f>
      </c>
      <c r="J36" s="155">
        <f>'区間記録処理'!I13</f>
      </c>
      <c r="K36" s="156">
        <f>'区間記録処理'!J13</f>
      </c>
      <c r="L36" s="155">
        <f>'区間記録処理'!K13</f>
      </c>
      <c r="M36" s="156">
        <f>'区間記録処理'!L13</f>
      </c>
      <c r="N36" s="155">
        <f>'区間記録処理'!M13</f>
      </c>
      <c r="O36" s="169">
        <f>'区間記録処理'!N13</f>
      </c>
      <c r="P36" s="170">
        <f>'通過記録入力'!W13</f>
      </c>
      <c r="Q36" s="158"/>
      <c r="R36" s="159"/>
    </row>
    <row r="37" spans="1:18" ht="18.75" customHeight="1">
      <c r="A37" s="142" t="e">
        <f>'通過記録入力'!Y14</f>
        <v>#VALUE!</v>
      </c>
      <c r="B37" s="160"/>
      <c r="C37" s="161"/>
      <c r="D37" s="162">
        <f>'通過記録入力'!E14</f>
        <v>0</v>
      </c>
      <c r="E37" s="171">
        <f>'通過記録入力'!D14</f>
        <v>0</v>
      </c>
      <c r="F37" s="162">
        <f>'通過記録入力'!G14</f>
        <v>0</v>
      </c>
      <c r="G37" s="171">
        <f>'通過記録入力'!F14</f>
        <v>0</v>
      </c>
      <c r="H37" s="162">
        <f>'通過記録入力'!I14</f>
        <v>0</v>
      </c>
      <c r="I37" s="171">
        <f>'通過記録入力'!H14</f>
        <v>0</v>
      </c>
      <c r="J37" s="162">
        <f>'通過記録入力'!K14</f>
        <v>0</v>
      </c>
      <c r="K37" s="171">
        <f>'通過記録入力'!J14</f>
        <v>0</v>
      </c>
      <c r="L37" s="164">
        <f>'通過記録入力'!M14</f>
        <v>0</v>
      </c>
      <c r="M37" s="171">
        <f>'通過記録入力'!L14</f>
        <v>0</v>
      </c>
      <c r="N37" s="164">
        <f>'通過記録入力'!O14</f>
        <v>0</v>
      </c>
      <c r="O37" s="173">
        <f>'通過記録入力'!N14</f>
        <v>0</v>
      </c>
      <c r="P37" s="165">
        <f>'通過記録入力'!X14</f>
      </c>
      <c r="Q37" s="172">
        <f>'通過記録入力'!O14</f>
        <v>0</v>
      </c>
      <c r="R37" s="167"/>
    </row>
    <row r="38" spans="1:18" ht="18.75" customHeight="1" outlineLevel="1">
      <c r="A38" s="142"/>
      <c r="B38" s="143">
        <f>'通過記録入力'!B14</f>
      </c>
      <c r="C38" s="148">
        <f>'通過記録入力'!C14</f>
      </c>
      <c r="D38" s="174">
        <f>'通過記録入力'!P14</f>
      </c>
      <c r="E38" s="175"/>
      <c r="F38" s="174">
        <f>'通過記録入力'!Q14</f>
      </c>
      <c r="G38" s="175"/>
      <c r="H38" s="174">
        <f>'通過記録入力'!R14</f>
      </c>
      <c r="I38" s="175"/>
      <c r="J38" s="174">
        <f>'通過記録入力'!S14</f>
      </c>
      <c r="K38" s="175"/>
      <c r="L38" s="177">
        <f>'通過記録入力'!T14</f>
      </c>
      <c r="M38" s="175"/>
      <c r="N38" s="174">
        <f>'通過記録入力'!U14</f>
      </c>
      <c r="O38" s="178"/>
      <c r="P38" s="157">
        <f>'通過記録入力'!V14</f>
      </c>
      <c r="Q38" s="151"/>
      <c r="R38" s="152">
        <f>'通過記録入力'!N14</f>
        <v>0</v>
      </c>
    </row>
    <row r="39" spans="1:18" ht="18.75" customHeight="1" outlineLevel="1" thickBot="1">
      <c r="A39" s="142"/>
      <c r="B39" s="315"/>
      <c r="C39" s="181"/>
      <c r="D39" s="182">
        <f>'通過記録入力'!E14</f>
        <v>0</v>
      </c>
      <c r="E39" s="183">
        <f>'通過記録入力'!D14</f>
        <v>0</v>
      </c>
      <c r="F39" s="182">
        <f>'区間記録処理'!E14</f>
      </c>
      <c r="G39" s="183">
        <f>'区間記録処理'!F14</f>
      </c>
      <c r="H39" s="182">
        <f>'区間記録処理'!G14</f>
      </c>
      <c r="I39" s="183">
        <f>'区間記録処理'!H14</f>
      </c>
      <c r="J39" s="182">
        <f>'区間記録処理'!I14</f>
      </c>
      <c r="K39" s="183">
        <f>'区間記録処理'!J14</f>
      </c>
      <c r="L39" s="182">
        <f>'区間記録処理'!K14</f>
      </c>
      <c r="M39" s="183">
        <f>'区間記録処理'!L14</f>
      </c>
      <c r="N39" s="182">
        <f>'区間記録処理'!M14</f>
      </c>
      <c r="O39" s="184">
        <f>'区間記録処理'!N14</f>
      </c>
      <c r="P39" s="185">
        <f>'通過記録入力'!W14</f>
      </c>
      <c r="Q39" s="186"/>
      <c r="R39" s="187"/>
    </row>
    <row r="40" spans="1:18" ht="18.75" customHeight="1">
      <c r="A40" s="142" t="e">
        <f>'通過記録入力'!Y15</f>
        <v>#VALUE!</v>
      </c>
      <c r="B40" s="143"/>
      <c r="C40" s="148"/>
      <c r="D40" s="144">
        <f>'通過記録入力'!E15</f>
        <v>0</v>
      </c>
      <c r="E40" s="145">
        <f>'通過記録入力'!D15</f>
        <v>0</v>
      </c>
      <c r="F40" s="144">
        <f>'通過記録入力'!G15</f>
        <v>0</v>
      </c>
      <c r="G40" s="145">
        <f>'通過記録入力'!F15</f>
        <v>0</v>
      </c>
      <c r="H40" s="144">
        <f>'通過記録入力'!I15</f>
        <v>0</v>
      </c>
      <c r="I40" s="145">
        <f>'通過記録入力'!H15</f>
        <v>0</v>
      </c>
      <c r="J40" s="144">
        <f>'通過記録入力'!K15</f>
        <v>0</v>
      </c>
      <c r="K40" s="145">
        <f>'通過記録入力'!J15</f>
        <v>0</v>
      </c>
      <c r="L40" s="146">
        <f>'通過記録入力'!M15</f>
        <v>0</v>
      </c>
      <c r="M40" s="145">
        <f>'通過記録入力'!L15</f>
        <v>0</v>
      </c>
      <c r="N40" s="146">
        <f>'通過記録入力'!O15</f>
        <v>0</v>
      </c>
      <c r="O40" s="192">
        <f>'通過記録入力'!N15</f>
        <v>0</v>
      </c>
      <c r="P40" s="157">
        <f>'通過記録入力'!X15</f>
      </c>
      <c r="Q40" s="313">
        <f>'通過記録入力'!O15</f>
        <v>0</v>
      </c>
      <c r="R40" s="314"/>
    </row>
    <row r="41" spans="1:18" ht="18.75" customHeight="1" outlineLevel="1">
      <c r="A41" s="142"/>
      <c r="B41" s="143">
        <f>'通過記録入力'!B15</f>
      </c>
      <c r="C41" s="148">
        <f>'通過記録入力'!C15</f>
      </c>
      <c r="D41" s="174">
        <f>'通過記録入力'!P15</f>
      </c>
      <c r="E41" s="175"/>
      <c r="F41" s="174">
        <f>'通過記録入力'!Q15</f>
      </c>
      <c r="G41" s="175"/>
      <c r="H41" s="174">
        <f>'通過記録入力'!R15</f>
      </c>
      <c r="I41" s="175"/>
      <c r="J41" s="174">
        <f>'通過記録入力'!S15</f>
      </c>
      <c r="K41" s="175"/>
      <c r="L41" s="177">
        <f>'通過記録入力'!T15</f>
      </c>
      <c r="M41" s="175"/>
      <c r="N41" s="174">
        <f>'通過記録入力'!U15</f>
      </c>
      <c r="O41" s="178"/>
      <c r="P41" s="157">
        <f>'通過記録入力'!V15</f>
      </c>
      <c r="Q41" s="151"/>
      <c r="R41" s="152">
        <f>'通過記録入力'!N15</f>
        <v>0</v>
      </c>
    </row>
    <row r="42" spans="1:18" ht="18.75" customHeight="1" outlineLevel="1">
      <c r="A42" s="142"/>
      <c r="B42" s="153"/>
      <c r="C42" s="154"/>
      <c r="D42" s="155">
        <f>'通過記録入力'!E15</f>
        <v>0</v>
      </c>
      <c r="E42" s="156">
        <f>'通過記録入力'!D15</f>
        <v>0</v>
      </c>
      <c r="F42" s="155">
        <f>'区間記録処理'!E15</f>
      </c>
      <c r="G42" s="156">
        <f>'区間記録処理'!F15</f>
      </c>
      <c r="H42" s="155">
        <f>'区間記録処理'!G15</f>
      </c>
      <c r="I42" s="156">
        <f>'区間記録処理'!H15</f>
      </c>
      <c r="J42" s="155">
        <f>'区間記録処理'!I15</f>
      </c>
      <c r="K42" s="156">
        <f>'区間記録処理'!J15</f>
      </c>
      <c r="L42" s="155">
        <f>'区間記録処理'!K15</f>
      </c>
      <c r="M42" s="156">
        <f>'区間記録処理'!L15</f>
      </c>
      <c r="N42" s="155">
        <f>'区間記録処理'!M15</f>
      </c>
      <c r="O42" s="169">
        <f>'区間記録処理'!N15</f>
      </c>
      <c r="P42" s="170">
        <f>'通過記録入力'!W15</f>
      </c>
      <c r="Q42" s="158"/>
      <c r="R42" s="159"/>
    </row>
    <row r="43" spans="1:18" ht="18.75" customHeight="1">
      <c r="A43" s="142" t="e">
        <f>'通過記録入力'!Y16</f>
        <v>#VALUE!</v>
      </c>
      <c r="B43" s="160"/>
      <c r="C43" s="161"/>
      <c r="D43" s="162">
        <f>'通過記録入力'!E16</f>
        <v>0</v>
      </c>
      <c r="E43" s="171">
        <f>'通過記録入力'!D16</f>
        <v>0</v>
      </c>
      <c r="F43" s="162">
        <f>'通過記録入力'!G16</f>
        <v>0</v>
      </c>
      <c r="G43" s="171">
        <f>'通過記録入力'!F16</f>
        <v>0</v>
      </c>
      <c r="H43" s="162">
        <f>'通過記録入力'!I16</f>
        <v>0</v>
      </c>
      <c r="I43" s="171">
        <f>'通過記録入力'!H16</f>
        <v>0</v>
      </c>
      <c r="J43" s="162">
        <f>'通過記録入力'!K16</f>
        <v>0</v>
      </c>
      <c r="K43" s="171">
        <f>'通過記録入力'!J16</f>
        <v>0</v>
      </c>
      <c r="L43" s="164">
        <f>'通過記録入力'!M16</f>
        <v>0</v>
      </c>
      <c r="M43" s="171">
        <f>'通過記録入力'!L16</f>
        <v>0</v>
      </c>
      <c r="N43" s="164">
        <f>'通過記録入力'!O16</f>
        <v>0</v>
      </c>
      <c r="O43" s="173">
        <f>'通過記録入力'!N16</f>
        <v>0</v>
      </c>
      <c r="P43" s="165">
        <f>'通過記録入力'!X16</f>
      </c>
      <c r="Q43" s="172">
        <f>'通過記録入力'!O16</f>
        <v>0</v>
      </c>
      <c r="R43" s="167"/>
    </row>
    <row r="44" spans="1:18" ht="18.75" customHeight="1" outlineLevel="1">
      <c r="A44" s="142"/>
      <c r="B44" s="143">
        <f>'通過記録入力'!B16</f>
      </c>
      <c r="C44" s="148">
        <f>'通過記録入力'!C16</f>
      </c>
      <c r="D44" s="174">
        <f>'通過記録入力'!P16</f>
      </c>
      <c r="E44" s="175"/>
      <c r="F44" s="174">
        <f>'通過記録入力'!Q16</f>
      </c>
      <c r="G44" s="175"/>
      <c r="H44" s="174">
        <f>'通過記録入力'!R16</f>
      </c>
      <c r="I44" s="175"/>
      <c r="J44" s="174">
        <f>'通過記録入力'!S16</f>
      </c>
      <c r="K44" s="175"/>
      <c r="L44" s="177">
        <f>'通過記録入力'!T16</f>
      </c>
      <c r="M44" s="175"/>
      <c r="N44" s="174">
        <f>'通過記録入力'!U16</f>
      </c>
      <c r="O44" s="178"/>
      <c r="P44" s="157">
        <f>'通過記録入力'!V16</f>
      </c>
      <c r="Q44" s="151"/>
      <c r="R44" s="152">
        <f>'通過記録入力'!N16</f>
        <v>0</v>
      </c>
    </row>
    <row r="45" spans="1:18" ht="18.75" customHeight="1" outlineLevel="1">
      <c r="A45" s="142"/>
      <c r="B45" s="153"/>
      <c r="C45" s="154"/>
      <c r="D45" s="155">
        <f>'通過記録入力'!E16</f>
        <v>0</v>
      </c>
      <c r="E45" s="156">
        <f>'通過記録入力'!D16</f>
        <v>0</v>
      </c>
      <c r="F45" s="155">
        <f>'区間記録処理'!E16</f>
      </c>
      <c r="G45" s="156">
        <f>'区間記録処理'!F16</f>
      </c>
      <c r="H45" s="155">
        <f>'区間記録処理'!G16</f>
      </c>
      <c r="I45" s="156">
        <f>'区間記録処理'!H16</f>
      </c>
      <c r="J45" s="155">
        <f>'区間記録処理'!I16</f>
      </c>
      <c r="K45" s="156">
        <f>'区間記録処理'!J16</f>
      </c>
      <c r="L45" s="155">
        <f>'区間記録処理'!K16</f>
      </c>
      <c r="M45" s="156">
        <f>'区間記録処理'!L16</f>
      </c>
      <c r="N45" s="155">
        <f>'区間記録処理'!M16</f>
      </c>
      <c r="O45" s="169">
        <f>'区間記録処理'!N16</f>
      </c>
      <c r="P45" s="170">
        <f>'通過記録入力'!W16</f>
      </c>
      <c r="Q45" s="158"/>
      <c r="R45" s="159"/>
    </row>
    <row r="46" spans="1:18" ht="18.75" customHeight="1">
      <c r="A46" s="142" t="e">
        <f>'通過記録入力'!Y17</f>
        <v>#VALUE!</v>
      </c>
      <c r="B46" s="160"/>
      <c r="C46" s="161"/>
      <c r="D46" s="162">
        <f>'通過記録入力'!E17</f>
        <v>0</v>
      </c>
      <c r="E46" s="171">
        <f>'通過記録入力'!D17</f>
        <v>0</v>
      </c>
      <c r="F46" s="162">
        <f>'通過記録入力'!G17</f>
        <v>0</v>
      </c>
      <c r="G46" s="171">
        <f>'通過記録入力'!F17</f>
        <v>0</v>
      </c>
      <c r="H46" s="162">
        <f>'通過記録入力'!I17</f>
        <v>0</v>
      </c>
      <c r="I46" s="171">
        <f>'通過記録入力'!H17</f>
        <v>0</v>
      </c>
      <c r="J46" s="162">
        <f>'通過記録入力'!K17</f>
        <v>0</v>
      </c>
      <c r="K46" s="171">
        <f>'通過記録入力'!J17</f>
        <v>0</v>
      </c>
      <c r="L46" s="162">
        <f>'通過記録入力'!M17</f>
        <v>0</v>
      </c>
      <c r="M46" s="171">
        <f>'通過記録入力'!L17</f>
        <v>0</v>
      </c>
      <c r="N46" s="164">
        <f>'通過記録入力'!O17</f>
        <v>0</v>
      </c>
      <c r="O46" s="173">
        <f>'通過記録入力'!N17</f>
        <v>0</v>
      </c>
      <c r="P46" s="165">
        <f>'通過記録入力'!X17</f>
      </c>
      <c r="Q46" s="172">
        <f>'通過記録入力'!O17</f>
        <v>0</v>
      </c>
      <c r="R46" s="167"/>
    </row>
    <row r="47" spans="1:18" ht="18.75" customHeight="1" outlineLevel="1">
      <c r="A47" s="142"/>
      <c r="B47" s="143">
        <f>'通過記録入力'!B17</f>
      </c>
      <c r="C47" s="148">
        <f>'通過記録入力'!C17</f>
      </c>
      <c r="D47" s="174">
        <f>'通過記録入力'!P17</f>
      </c>
      <c r="E47" s="175"/>
      <c r="F47" s="174">
        <f>'通過記録入力'!Q17</f>
      </c>
      <c r="G47" s="175"/>
      <c r="H47" s="174">
        <f>'通過記録入力'!R17</f>
      </c>
      <c r="I47" s="175"/>
      <c r="J47" s="174">
        <f>'通過記録入力'!S17</f>
      </c>
      <c r="K47" s="175"/>
      <c r="L47" s="177">
        <f>'通過記録入力'!T17</f>
      </c>
      <c r="M47" s="175"/>
      <c r="N47" s="174">
        <f>'通過記録入力'!U17</f>
      </c>
      <c r="O47" s="178"/>
      <c r="P47" s="157">
        <f>'通過記録入力'!V17</f>
      </c>
      <c r="Q47" s="151"/>
      <c r="R47" s="152">
        <f>'通過記録入力'!N17</f>
        <v>0</v>
      </c>
    </row>
    <row r="48" spans="1:18" ht="18.75" customHeight="1" outlineLevel="1">
      <c r="A48" s="142"/>
      <c r="B48" s="153"/>
      <c r="C48" s="154"/>
      <c r="D48" s="155">
        <f>'通過記録入力'!E17</f>
        <v>0</v>
      </c>
      <c r="E48" s="156">
        <f>'通過記録入力'!D17</f>
        <v>0</v>
      </c>
      <c r="F48" s="155">
        <f>'区間記録処理'!E17</f>
      </c>
      <c r="G48" s="156">
        <f>'区間記録処理'!F17</f>
      </c>
      <c r="H48" s="155">
        <f>'区間記録処理'!G17</f>
      </c>
      <c r="I48" s="156">
        <f>'区間記録処理'!H17</f>
      </c>
      <c r="J48" s="155">
        <f>'区間記録処理'!I17</f>
      </c>
      <c r="K48" s="156">
        <f>'区間記録処理'!J17</f>
      </c>
      <c r="L48" s="155">
        <f>'区間記録処理'!K17</f>
      </c>
      <c r="M48" s="156">
        <f>'区間記録処理'!L17</f>
      </c>
      <c r="N48" s="155">
        <f>'区間記録処理'!M17</f>
      </c>
      <c r="O48" s="169">
        <f>'区間記録処理'!N17</f>
      </c>
      <c r="P48" s="170">
        <f>'通過記録入力'!W17</f>
      </c>
      <c r="Q48" s="158"/>
      <c r="R48" s="159"/>
    </row>
    <row r="49" spans="1:18" ht="18.75" customHeight="1">
      <c r="A49" s="142" t="e">
        <f>'通過記録入力'!Y18</f>
        <v>#VALUE!</v>
      </c>
      <c r="B49" s="160"/>
      <c r="C49" s="161"/>
      <c r="D49" s="162">
        <f>'通過記録入力'!E18</f>
        <v>0</v>
      </c>
      <c r="E49" s="171">
        <f>'通過記録入力'!D18</f>
        <v>0</v>
      </c>
      <c r="F49" s="162">
        <f>'通過記録入力'!G18</f>
        <v>0</v>
      </c>
      <c r="G49" s="171">
        <f>'通過記録入力'!F18</f>
        <v>0</v>
      </c>
      <c r="H49" s="162">
        <f>'通過記録入力'!I18</f>
        <v>0</v>
      </c>
      <c r="I49" s="171">
        <f>'通過記録入力'!H18</f>
        <v>0</v>
      </c>
      <c r="J49" s="162">
        <f>'通過記録入力'!K18</f>
        <v>0</v>
      </c>
      <c r="K49" s="171">
        <f>'通過記録入力'!J18</f>
        <v>0</v>
      </c>
      <c r="L49" s="164">
        <f>'通過記録入力'!M18</f>
        <v>0</v>
      </c>
      <c r="M49" s="171">
        <f>'通過記録入力'!L18</f>
        <v>0</v>
      </c>
      <c r="N49" s="164">
        <f>'通過記録入力'!O18</f>
        <v>0</v>
      </c>
      <c r="O49" s="173">
        <f>'通過記録入力'!N18</f>
        <v>0</v>
      </c>
      <c r="P49" s="165">
        <f>'通過記録入力'!X18</f>
      </c>
      <c r="Q49" s="172">
        <f>'通過記録入力'!O18</f>
        <v>0</v>
      </c>
      <c r="R49" s="167"/>
    </row>
    <row r="50" spans="1:18" ht="18.75" customHeight="1" outlineLevel="1">
      <c r="A50" s="142"/>
      <c r="B50" s="143">
        <f>'通過記録入力'!B18</f>
      </c>
      <c r="C50" s="148">
        <f>'通過記録入力'!C18</f>
      </c>
      <c r="D50" s="174">
        <f>'通過記録入力'!P18</f>
      </c>
      <c r="E50" s="175"/>
      <c r="F50" s="174">
        <f>'通過記録入力'!Q18</f>
      </c>
      <c r="G50" s="175"/>
      <c r="H50" s="174">
        <f>'通過記録入力'!R18</f>
      </c>
      <c r="I50" s="175"/>
      <c r="J50" s="174">
        <f>'通過記録入力'!S18</f>
      </c>
      <c r="K50" s="175"/>
      <c r="L50" s="177">
        <f>'通過記録入力'!T18</f>
      </c>
      <c r="M50" s="175"/>
      <c r="N50" s="174">
        <f>'通過記録入力'!U18</f>
      </c>
      <c r="O50" s="178"/>
      <c r="P50" s="157">
        <f>'通過記録入力'!V18</f>
      </c>
      <c r="Q50" s="151"/>
      <c r="R50" s="152">
        <f>'通過記録入力'!N18</f>
        <v>0</v>
      </c>
    </row>
    <row r="51" spans="1:18" ht="18.75" customHeight="1" outlineLevel="1">
      <c r="A51" s="142"/>
      <c r="B51" s="153"/>
      <c r="C51" s="154"/>
      <c r="D51" s="155">
        <f>'通過記録入力'!E18</f>
        <v>0</v>
      </c>
      <c r="E51" s="156">
        <f>'通過記録入力'!D18</f>
        <v>0</v>
      </c>
      <c r="F51" s="155">
        <f>'区間記録処理'!E18</f>
      </c>
      <c r="G51" s="156">
        <f>'区間記録処理'!F18</f>
      </c>
      <c r="H51" s="155">
        <f>'区間記録処理'!G18</f>
      </c>
      <c r="I51" s="156">
        <f>'区間記録処理'!H18</f>
      </c>
      <c r="J51" s="155">
        <f>'区間記録処理'!I18</f>
      </c>
      <c r="K51" s="156">
        <f>'区間記録処理'!J18</f>
      </c>
      <c r="L51" s="155">
        <f>'区間記録処理'!K18</f>
      </c>
      <c r="M51" s="156">
        <f>'区間記録処理'!L18</f>
      </c>
      <c r="N51" s="155">
        <f>'区間記録処理'!M18</f>
      </c>
      <c r="O51" s="169">
        <f>'区間記録処理'!N18</f>
      </c>
      <c r="P51" s="170">
        <f>'通過記録入力'!W18</f>
      </c>
      <c r="Q51" s="158"/>
      <c r="R51" s="180"/>
    </row>
    <row r="52" spans="1:18" ht="18.75" customHeight="1">
      <c r="A52" s="142" t="e">
        <f>'通過記録入力'!Y19</f>
        <v>#VALUE!</v>
      </c>
      <c r="B52" s="160"/>
      <c r="C52" s="161"/>
      <c r="D52" s="162">
        <f>'通過記録入力'!E19</f>
        <v>0</v>
      </c>
      <c r="E52" s="171">
        <f>'通過記録入力'!D19</f>
        <v>0</v>
      </c>
      <c r="F52" s="162">
        <f>'通過記録入力'!G19</f>
        <v>0</v>
      </c>
      <c r="G52" s="171">
        <f>'通過記録入力'!F19</f>
        <v>0</v>
      </c>
      <c r="H52" s="162">
        <f>'通過記録入力'!I19</f>
        <v>0</v>
      </c>
      <c r="I52" s="171">
        <f>'通過記録入力'!H19</f>
        <v>0</v>
      </c>
      <c r="J52" s="162">
        <f>'通過記録入力'!K19</f>
        <v>0</v>
      </c>
      <c r="K52" s="171">
        <f>'通過記録入力'!J19</f>
        <v>0</v>
      </c>
      <c r="L52" s="162">
        <f>'通過記録入力'!M19</f>
        <v>0</v>
      </c>
      <c r="M52" s="171">
        <f>'通過記録入力'!L19</f>
        <v>0</v>
      </c>
      <c r="N52" s="164">
        <f>'通過記録入力'!O19</f>
        <v>0</v>
      </c>
      <c r="O52" s="173">
        <f>'通過記録入力'!N19</f>
        <v>0</v>
      </c>
      <c r="P52" s="165">
        <f>'通過記録入力'!X19</f>
      </c>
      <c r="Q52" s="172">
        <f>'通過記録入力'!O19</f>
        <v>0</v>
      </c>
      <c r="R52" s="167"/>
    </row>
    <row r="53" spans="1:18" ht="18.75" customHeight="1" outlineLevel="1">
      <c r="A53" s="142"/>
      <c r="B53" s="143">
        <f>'通過記録入力'!B19</f>
      </c>
      <c r="C53" s="148">
        <f>'通過記録入力'!C19</f>
      </c>
      <c r="D53" s="174">
        <f>'通過記録入力'!P19</f>
      </c>
      <c r="E53" s="175"/>
      <c r="F53" s="174">
        <f>'通過記録入力'!Q19</f>
      </c>
      <c r="G53" s="175"/>
      <c r="H53" s="174">
        <f>'通過記録入力'!R19</f>
      </c>
      <c r="I53" s="175"/>
      <c r="J53" s="174">
        <f>'通過記録入力'!S19</f>
      </c>
      <c r="K53" s="175"/>
      <c r="L53" s="177">
        <f>'通過記録入力'!T19</f>
      </c>
      <c r="M53" s="175"/>
      <c r="N53" s="174">
        <f>'通過記録入力'!U19</f>
      </c>
      <c r="O53" s="178"/>
      <c r="P53" s="157">
        <f>'通過記録入力'!V19</f>
      </c>
      <c r="Q53" s="151"/>
      <c r="R53" s="152">
        <f>'通過記録入力'!N19</f>
        <v>0</v>
      </c>
    </row>
    <row r="54" spans="1:18" ht="18.75" customHeight="1" outlineLevel="1">
      <c r="A54" s="142"/>
      <c r="B54" s="153"/>
      <c r="C54" s="154"/>
      <c r="D54" s="155">
        <f>'通過記録入力'!E19</f>
        <v>0</v>
      </c>
      <c r="E54" s="156">
        <f>'通過記録入力'!D19</f>
        <v>0</v>
      </c>
      <c r="F54" s="155">
        <f>'区間記録処理'!E19</f>
      </c>
      <c r="G54" s="156">
        <f>'区間記録処理'!F19</f>
      </c>
      <c r="H54" s="155">
        <f>'区間記録処理'!G19</f>
      </c>
      <c r="I54" s="156">
        <f>'区間記録処理'!H19</f>
      </c>
      <c r="J54" s="155">
        <f>'区間記録処理'!I19</f>
      </c>
      <c r="K54" s="156">
        <f>'区間記録処理'!J19</f>
      </c>
      <c r="L54" s="155">
        <f>'区間記録処理'!K19</f>
      </c>
      <c r="M54" s="156">
        <f>'区間記録処理'!L19</f>
      </c>
      <c r="N54" s="155">
        <f>'区間記録処理'!M19</f>
      </c>
      <c r="O54" s="169">
        <f>'区間記録処理'!N19</f>
      </c>
      <c r="P54" s="170">
        <f>'通過記録入力'!W19</f>
      </c>
      <c r="Q54" s="158"/>
      <c r="R54" s="180"/>
    </row>
    <row r="55" spans="1:18" ht="18.75" customHeight="1">
      <c r="A55" s="142" t="e">
        <f>'通過記録入力'!Y20</f>
        <v>#VALUE!</v>
      </c>
      <c r="B55" s="160"/>
      <c r="C55" s="161"/>
      <c r="D55" s="162">
        <f>'通過記録入力'!E20</f>
        <v>0</v>
      </c>
      <c r="E55" s="171">
        <f>'通過記録入力'!D20</f>
        <v>0</v>
      </c>
      <c r="F55" s="162">
        <f>'通過記録入力'!G20</f>
        <v>0</v>
      </c>
      <c r="G55" s="171">
        <f>'通過記録入力'!F20</f>
        <v>0</v>
      </c>
      <c r="H55" s="162">
        <f>'通過記録入力'!I20</f>
        <v>0</v>
      </c>
      <c r="I55" s="171">
        <f>'通過記録入力'!H20</f>
        <v>0</v>
      </c>
      <c r="J55" s="162">
        <f>'通過記録入力'!K20</f>
        <v>0</v>
      </c>
      <c r="K55" s="171">
        <f>'通過記録入力'!J20</f>
        <v>0</v>
      </c>
      <c r="L55" s="164">
        <f>'通過記録入力'!M20</f>
        <v>0</v>
      </c>
      <c r="M55" s="171">
        <f>'通過記録入力'!L20</f>
        <v>0</v>
      </c>
      <c r="N55" s="164">
        <f>'通過記録入力'!O20</f>
        <v>0</v>
      </c>
      <c r="O55" s="173">
        <f>'通過記録入力'!N20</f>
        <v>0</v>
      </c>
      <c r="P55" s="165">
        <f>'通過記録入力'!X20</f>
      </c>
      <c r="Q55" s="172">
        <f>'通過記録入力'!O20</f>
        <v>0</v>
      </c>
      <c r="R55" s="167"/>
    </row>
    <row r="56" spans="1:18" ht="18.75" customHeight="1" outlineLevel="1">
      <c r="A56" s="142"/>
      <c r="B56" s="143">
        <f>'通過記録入力'!B20</f>
      </c>
      <c r="C56" s="148">
        <f>'通過記録入力'!C20</f>
      </c>
      <c r="D56" s="174">
        <f>'通過記録入力'!P20</f>
      </c>
      <c r="E56" s="175"/>
      <c r="F56" s="174">
        <f>'通過記録入力'!Q20</f>
      </c>
      <c r="G56" s="175"/>
      <c r="H56" s="174">
        <f>'通過記録入力'!R20</f>
      </c>
      <c r="I56" s="175"/>
      <c r="J56" s="174">
        <f>'通過記録入力'!S20</f>
      </c>
      <c r="K56" s="175"/>
      <c r="L56" s="177">
        <f>'通過記録入力'!T20</f>
      </c>
      <c r="M56" s="175"/>
      <c r="N56" s="174">
        <f>'通過記録入力'!U20</f>
      </c>
      <c r="O56" s="178"/>
      <c r="P56" s="157">
        <f>'通過記録入力'!V20</f>
      </c>
      <c r="Q56" s="151"/>
      <c r="R56" s="152">
        <f>'通過記録入力'!N20</f>
        <v>0</v>
      </c>
    </row>
    <row r="57" spans="1:18" ht="18.75" customHeight="1" outlineLevel="1">
      <c r="A57" s="142"/>
      <c r="B57" s="153"/>
      <c r="C57" s="154"/>
      <c r="D57" s="155">
        <f>'通過記録入力'!E20</f>
        <v>0</v>
      </c>
      <c r="E57" s="156">
        <f>'通過記録入力'!D20</f>
        <v>0</v>
      </c>
      <c r="F57" s="155">
        <f>'区間記録処理'!E20</f>
      </c>
      <c r="G57" s="156">
        <f>'区間記録処理'!F20</f>
      </c>
      <c r="H57" s="155">
        <f>'区間記録処理'!G20</f>
      </c>
      <c r="I57" s="156">
        <f>'区間記録処理'!H20</f>
      </c>
      <c r="J57" s="155">
        <f>'区間記録処理'!I20</f>
      </c>
      <c r="K57" s="156">
        <f>'区間記録処理'!J20</f>
      </c>
      <c r="L57" s="155">
        <f>'区間記録処理'!K20</f>
      </c>
      <c r="M57" s="156">
        <f>'区間記録処理'!L20</f>
      </c>
      <c r="N57" s="155">
        <f>'区間記録処理'!M20</f>
      </c>
      <c r="O57" s="169">
        <f>'区間記録処理'!N20</f>
      </c>
      <c r="P57" s="170">
        <f>'通過記録入力'!W20</f>
      </c>
      <c r="Q57" s="158"/>
      <c r="R57" s="159"/>
    </row>
    <row r="58" spans="1:18" ht="18.75" customHeight="1">
      <c r="A58" s="142" t="e">
        <f>'通過記録入力'!Y21</f>
        <v>#VALUE!</v>
      </c>
      <c r="B58" s="160"/>
      <c r="C58" s="161"/>
      <c r="D58" s="162">
        <f>'通過記録入力'!E21</f>
        <v>0</v>
      </c>
      <c r="E58" s="171">
        <f>'通過記録入力'!D21</f>
        <v>0</v>
      </c>
      <c r="F58" s="162">
        <f>'通過記録入力'!G21</f>
        <v>0</v>
      </c>
      <c r="G58" s="171">
        <f>'通過記録入力'!F21</f>
        <v>0</v>
      </c>
      <c r="H58" s="162">
        <f>'通過記録入力'!I21</f>
        <v>0</v>
      </c>
      <c r="I58" s="171">
        <f>'通過記録入力'!H21</f>
        <v>0</v>
      </c>
      <c r="J58" s="162">
        <f>'通過記録入力'!K21</f>
        <v>0</v>
      </c>
      <c r="K58" s="171">
        <f>'通過記録入力'!J21</f>
        <v>0</v>
      </c>
      <c r="L58" s="162">
        <f>'通過記録入力'!M21</f>
        <v>0</v>
      </c>
      <c r="M58" s="171">
        <f>'通過記録入力'!L21</f>
        <v>0</v>
      </c>
      <c r="N58" s="164">
        <f>'通過記録入力'!O21</f>
        <v>0</v>
      </c>
      <c r="O58" s="173">
        <f>'通過記録入力'!N21</f>
        <v>0</v>
      </c>
      <c r="P58" s="165">
        <f>'通過記録入力'!X21</f>
      </c>
      <c r="Q58" s="172">
        <f>'通過記録入力'!O21</f>
        <v>0</v>
      </c>
      <c r="R58" s="167"/>
    </row>
    <row r="59" spans="1:18" ht="18.75" customHeight="1" outlineLevel="1">
      <c r="A59" s="142"/>
      <c r="B59" s="143">
        <f>'通過記録入力'!B21</f>
      </c>
      <c r="C59" s="148">
        <f>'通過記録入力'!C21</f>
      </c>
      <c r="D59" s="174">
        <f>'通過記録入力'!P21</f>
      </c>
      <c r="E59" s="175"/>
      <c r="F59" s="174">
        <f>'通過記録入力'!Q21</f>
      </c>
      <c r="G59" s="175"/>
      <c r="H59" s="174">
        <f>'通過記録入力'!R21</f>
      </c>
      <c r="I59" s="175"/>
      <c r="J59" s="174">
        <f>'通過記録入力'!S21</f>
      </c>
      <c r="K59" s="175"/>
      <c r="L59" s="177">
        <f>'通過記録入力'!T21</f>
      </c>
      <c r="M59" s="175"/>
      <c r="N59" s="174">
        <f>'通過記録入力'!U21</f>
      </c>
      <c r="O59" s="178"/>
      <c r="P59" s="157">
        <f>'通過記録入力'!V21</f>
      </c>
      <c r="Q59" s="151"/>
      <c r="R59" s="152">
        <f>'通過記録入力'!N21</f>
        <v>0</v>
      </c>
    </row>
    <row r="60" spans="1:18" ht="18.75" customHeight="1" outlineLevel="1">
      <c r="A60" s="142"/>
      <c r="B60" s="153"/>
      <c r="C60" s="154"/>
      <c r="D60" s="155">
        <f>'通過記録入力'!E21</f>
        <v>0</v>
      </c>
      <c r="E60" s="156">
        <f>'通過記録入力'!D21</f>
        <v>0</v>
      </c>
      <c r="F60" s="155">
        <f>'区間記録処理'!E21</f>
      </c>
      <c r="G60" s="156">
        <f>'区間記録処理'!F21</f>
      </c>
      <c r="H60" s="155">
        <f>'区間記録処理'!G21</f>
      </c>
      <c r="I60" s="156">
        <f>'区間記録処理'!H21</f>
      </c>
      <c r="J60" s="155">
        <f>'区間記録処理'!I21</f>
      </c>
      <c r="K60" s="156">
        <f>'区間記録処理'!J21</f>
      </c>
      <c r="L60" s="155">
        <f>'区間記録処理'!K21</f>
      </c>
      <c r="M60" s="156">
        <f>'区間記録処理'!L21</f>
      </c>
      <c r="N60" s="155">
        <f>'区間記録処理'!M21</f>
      </c>
      <c r="O60" s="169">
        <f>'区間記録処理'!N21</f>
      </c>
      <c r="P60" s="157">
        <f>'通過記録入力'!W21</f>
      </c>
      <c r="Q60" s="158"/>
      <c r="R60" s="159"/>
    </row>
    <row r="61" spans="1:18" ht="18.75" customHeight="1">
      <c r="A61" s="142" t="e">
        <f>'通過記録入力'!Y22</f>
        <v>#VALUE!</v>
      </c>
      <c r="B61" s="160"/>
      <c r="C61" s="161"/>
      <c r="D61" s="162">
        <f>'通過記録入力'!E22</f>
        <v>0</v>
      </c>
      <c r="E61" s="171">
        <f>'通過記録入力'!D22</f>
        <v>0</v>
      </c>
      <c r="F61" s="162">
        <f>'通過記録入力'!G22</f>
        <v>0</v>
      </c>
      <c r="G61" s="171">
        <f>'通過記録入力'!F22</f>
        <v>0</v>
      </c>
      <c r="H61" s="162">
        <f>'通過記録入力'!I22</f>
        <v>0</v>
      </c>
      <c r="I61" s="171">
        <f>'通過記録入力'!H22</f>
        <v>0</v>
      </c>
      <c r="J61" s="162">
        <f>'通過記録入力'!K22</f>
        <v>0</v>
      </c>
      <c r="K61" s="171">
        <f>'通過記録入力'!J22</f>
        <v>0</v>
      </c>
      <c r="L61" s="162">
        <f>'通過記録入力'!M22</f>
        <v>0</v>
      </c>
      <c r="M61" s="171">
        <f>'通過記録入力'!L22</f>
        <v>0</v>
      </c>
      <c r="N61" s="164">
        <f>'通過記録入力'!O22</f>
        <v>0</v>
      </c>
      <c r="O61" s="173">
        <f>'通過記録入力'!N22</f>
        <v>0</v>
      </c>
      <c r="P61" s="165">
        <f>'通過記録入力'!X22</f>
      </c>
      <c r="Q61" s="172">
        <f>'通過記録入力'!O22</f>
        <v>0</v>
      </c>
      <c r="R61" s="167"/>
    </row>
    <row r="62" spans="1:18" ht="18.75" customHeight="1" outlineLevel="1">
      <c r="A62" s="142"/>
      <c r="B62" s="143">
        <f>'通過記録入力'!B22</f>
      </c>
      <c r="C62" s="148">
        <f>'通過記録入力'!C22</f>
      </c>
      <c r="D62" s="174">
        <f>'通過記録入力'!P22</f>
      </c>
      <c r="E62" s="175"/>
      <c r="F62" s="174">
        <f>'通過記録入力'!Q22</f>
      </c>
      <c r="G62" s="175"/>
      <c r="H62" s="174">
        <f>'通過記録入力'!R22</f>
      </c>
      <c r="I62" s="175"/>
      <c r="J62" s="174">
        <f>'通過記録入力'!S22</f>
      </c>
      <c r="K62" s="175"/>
      <c r="L62" s="177">
        <f>'通過記録入力'!T22</f>
      </c>
      <c r="M62" s="175"/>
      <c r="N62" s="174">
        <f>'通過記録入力'!U22</f>
      </c>
      <c r="O62" s="178"/>
      <c r="P62" s="157">
        <f>'通過記録入力'!V22</f>
      </c>
      <c r="Q62" s="151"/>
      <c r="R62" s="152">
        <f>'通過記録入力'!N22</f>
        <v>0</v>
      </c>
    </row>
    <row r="63" spans="1:18" ht="18.75" customHeight="1" outlineLevel="1">
      <c r="A63" s="142"/>
      <c r="B63" s="153"/>
      <c r="C63" s="154"/>
      <c r="D63" s="155">
        <f>'通過記録入力'!E22</f>
        <v>0</v>
      </c>
      <c r="E63" s="156">
        <f>'通過記録入力'!D22</f>
        <v>0</v>
      </c>
      <c r="F63" s="155">
        <f>'区間記録処理'!E22</f>
      </c>
      <c r="G63" s="156">
        <f>'区間記録処理'!F22</f>
      </c>
      <c r="H63" s="155">
        <f>'区間記録処理'!G22</f>
      </c>
      <c r="I63" s="156">
        <f>'区間記録処理'!H22</f>
      </c>
      <c r="J63" s="155">
        <f>'区間記録処理'!I22</f>
      </c>
      <c r="K63" s="156">
        <f>'区間記録処理'!J22</f>
      </c>
      <c r="L63" s="155">
        <f>'区間記録処理'!K22</f>
      </c>
      <c r="M63" s="156">
        <f>'区間記録処理'!L22</f>
      </c>
      <c r="N63" s="155">
        <f>'区間記録処理'!M22</f>
      </c>
      <c r="O63" s="169">
        <f>'区間記録処理'!N22</f>
      </c>
      <c r="P63" s="170">
        <f>'通過記録入力'!W22</f>
      </c>
      <c r="Q63" s="158"/>
      <c r="R63" s="159"/>
    </row>
    <row r="64" spans="1:18" ht="18.75" customHeight="1">
      <c r="A64" s="142" t="e">
        <f>'通過記録入力'!Y23</f>
        <v>#VALUE!</v>
      </c>
      <c r="B64" s="160"/>
      <c r="C64" s="161"/>
      <c r="D64" s="162">
        <f>'通過記録入力'!E23</f>
        <v>0</v>
      </c>
      <c r="E64" s="171">
        <f>'通過記録入力'!D23</f>
        <v>0</v>
      </c>
      <c r="F64" s="162">
        <f>'通過記録入力'!G23</f>
        <v>0</v>
      </c>
      <c r="G64" s="171">
        <f>'通過記録入力'!F23</f>
        <v>0</v>
      </c>
      <c r="H64" s="162">
        <f>'通過記録入力'!I23</f>
        <v>0</v>
      </c>
      <c r="I64" s="171">
        <f>'通過記録入力'!H23</f>
        <v>0</v>
      </c>
      <c r="J64" s="162">
        <f>'通過記録入力'!K23</f>
        <v>0</v>
      </c>
      <c r="K64" s="171">
        <f>'通過記録入力'!J23</f>
        <v>0</v>
      </c>
      <c r="L64" s="164">
        <f>'通過記録入力'!M23</f>
        <v>0</v>
      </c>
      <c r="M64" s="171">
        <f>'通過記録入力'!L23</f>
        <v>0</v>
      </c>
      <c r="N64" s="164">
        <f>'通過記録入力'!O23</f>
        <v>0</v>
      </c>
      <c r="O64" s="173">
        <f>'通過記録入力'!N23</f>
        <v>0</v>
      </c>
      <c r="P64" s="165">
        <f>'通過記録入力'!X23</f>
      </c>
      <c r="Q64" s="172">
        <f>'通過記録入力'!O23</f>
        <v>0</v>
      </c>
      <c r="R64" s="167"/>
    </row>
    <row r="65" spans="1:18" ht="18.75" customHeight="1" outlineLevel="1">
      <c r="A65" s="142"/>
      <c r="B65" s="143">
        <f>'通過記録入力'!B23</f>
      </c>
      <c r="C65" s="148">
        <f>'通過記録入力'!C23</f>
      </c>
      <c r="D65" s="174">
        <f>'通過記録入力'!P23</f>
      </c>
      <c r="E65" s="175"/>
      <c r="F65" s="174">
        <f>'通過記録入力'!Q23</f>
      </c>
      <c r="G65" s="175"/>
      <c r="H65" s="174">
        <f>'通過記録入力'!R23</f>
      </c>
      <c r="I65" s="175"/>
      <c r="J65" s="174">
        <f>'通過記録入力'!S23</f>
      </c>
      <c r="K65" s="175"/>
      <c r="L65" s="177">
        <f>'通過記録入力'!T23</f>
      </c>
      <c r="M65" s="175"/>
      <c r="N65" s="174">
        <f>'通過記録入力'!U23</f>
      </c>
      <c r="O65" s="178"/>
      <c r="P65" s="157">
        <f>'通過記録入力'!V23</f>
      </c>
      <c r="Q65" s="151"/>
      <c r="R65" s="152">
        <f>'通過記録入力'!N23</f>
        <v>0</v>
      </c>
    </row>
    <row r="66" spans="1:18" ht="18.75" customHeight="1" outlineLevel="1">
      <c r="A66" s="142"/>
      <c r="B66" s="153"/>
      <c r="C66" s="154"/>
      <c r="D66" s="155">
        <f>'通過記録入力'!E23</f>
        <v>0</v>
      </c>
      <c r="E66" s="156">
        <f>'通過記録入力'!D23</f>
        <v>0</v>
      </c>
      <c r="F66" s="155">
        <f>'区間記録処理'!E23</f>
      </c>
      <c r="G66" s="156">
        <f>'区間記録処理'!F23</f>
      </c>
      <c r="H66" s="155">
        <f>'区間記録処理'!G23</f>
      </c>
      <c r="I66" s="156">
        <f>'区間記録処理'!H23</f>
      </c>
      <c r="J66" s="155">
        <f>'区間記録処理'!I23</f>
      </c>
      <c r="K66" s="156">
        <f>'区間記録処理'!J23</f>
      </c>
      <c r="L66" s="155">
        <f>'区間記録処理'!K23</f>
      </c>
      <c r="M66" s="156">
        <f>'区間記録処理'!L23</f>
      </c>
      <c r="N66" s="155">
        <f>'区間記録処理'!M23</f>
      </c>
      <c r="O66" s="169">
        <f>'区間記録処理'!N23</f>
      </c>
      <c r="P66" s="170">
        <f>'通過記録入力'!W23</f>
      </c>
      <c r="Q66" s="158"/>
      <c r="R66" s="159"/>
    </row>
    <row r="67" spans="1:18" ht="18.75" customHeight="1">
      <c r="A67" s="142" t="e">
        <f>'通過記録入力'!Y24</f>
        <v>#VALUE!</v>
      </c>
      <c r="B67" s="160"/>
      <c r="C67" s="161"/>
      <c r="D67" s="162">
        <f>'通過記録入力'!E24</f>
        <v>0</v>
      </c>
      <c r="E67" s="171">
        <f>'通過記録入力'!D24</f>
        <v>0</v>
      </c>
      <c r="F67" s="162">
        <f>'通過記録入力'!G24</f>
        <v>0</v>
      </c>
      <c r="G67" s="171">
        <f>'通過記録入力'!F24</f>
        <v>0</v>
      </c>
      <c r="H67" s="162">
        <f>'通過記録入力'!I24</f>
        <v>0</v>
      </c>
      <c r="I67" s="171">
        <f>'通過記録入力'!H24</f>
        <v>0</v>
      </c>
      <c r="J67" s="162">
        <f>'通過記録入力'!K24</f>
        <v>0</v>
      </c>
      <c r="K67" s="171">
        <f>'通過記録入力'!J24</f>
        <v>0</v>
      </c>
      <c r="L67" s="164">
        <f>'通過記録入力'!M24</f>
        <v>0</v>
      </c>
      <c r="M67" s="171">
        <f>'通過記録入力'!L24</f>
        <v>0</v>
      </c>
      <c r="N67" s="164">
        <f>'通過記録入力'!O24</f>
        <v>0</v>
      </c>
      <c r="O67" s="173">
        <f>'通過記録入力'!N24</f>
        <v>0</v>
      </c>
      <c r="P67" s="165">
        <f>'通過記録入力'!X24</f>
      </c>
      <c r="Q67" s="172">
        <f>'通過記録入力'!O24</f>
        <v>0</v>
      </c>
      <c r="R67" s="167"/>
    </row>
    <row r="68" spans="1:18" ht="18.75" customHeight="1" outlineLevel="1">
      <c r="A68" s="142"/>
      <c r="B68" s="143">
        <f>'通過記録入力'!B24</f>
      </c>
      <c r="C68" s="148">
        <f>'通過記録入力'!C24</f>
      </c>
      <c r="D68" s="174">
        <f>'通過記録入力'!P24</f>
      </c>
      <c r="E68" s="175"/>
      <c r="F68" s="174">
        <f>'通過記録入力'!Q24</f>
      </c>
      <c r="G68" s="175"/>
      <c r="H68" s="174">
        <f>'通過記録入力'!R24</f>
      </c>
      <c r="I68" s="175"/>
      <c r="J68" s="174">
        <f>'通過記録入力'!S24</f>
      </c>
      <c r="K68" s="175"/>
      <c r="L68" s="177">
        <f>'通過記録入力'!T24</f>
      </c>
      <c r="M68" s="175"/>
      <c r="N68" s="174">
        <f>'通過記録入力'!U24</f>
      </c>
      <c r="O68" s="178"/>
      <c r="P68" s="157">
        <f>'通過記録入力'!V24</f>
      </c>
      <c r="Q68" s="151"/>
      <c r="R68" s="152">
        <f>'通過記録入力'!N24</f>
        <v>0</v>
      </c>
    </row>
    <row r="69" spans="1:18" ht="18.75" customHeight="1" outlineLevel="1">
      <c r="A69" s="142"/>
      <c r="B69" s="153"/>
      <c r="C69" s="154"/>
      <c r="D69" s="155">
        <f>'通過記録入力'!E24</f>
        <v>0</v>
      </c>
      <c r="E69" s="156">
        <f>'通過記録入力'!D24</f>
        <v>0</v>
      </c>
      <c r="F69" s="155">
        <f>'区間記録処理'!E24</f>
      </c>
      <c r="G69" s="156">
        <f>'区間記録処理'!F24</f>
      </c>
      <c r="H69" s="155">
        <f>'区間記録処理'!G24</f>
      </c>
      <c r="I69" s="156">
        <f>'区間記録処理'!H24</f>
      </c>
      <c r="J69" s="155">
        <f>'区間記録処理'!I24</f>
      </c>
      <c r="K69" s="156">
        <f>'区間記録処理'!J24</f>
      </c>
      <c r="L69" s="155">
        <f>'区間記録処理'!K24</f>
      </c>
      <c r="M69" s="156">
        <f>'区間記録処理'!L24</f>
      </c>
      <c r="N69" s="155">
        <f>'区間記録処理'!M24</f>
      </c>
      <c r="O69" s="169">
        <f>'区間記録処理'!N24</f>
      </c>
      <c r="P69" s="170">
        <f>'通過記録入力'!W24</f>
      </c>
      <c r="Q69" s="158"/>
      <c r="R69" s="159"/>
    </row>
    <row r="70" spans="1:18" ht="18.75" customHeight="1">
      <c r="A70" s="142" t="e">
        <f>'通過記録入力'!Y25</f>
        <v>#VALUE!</v>
      </c>
      <c r="B70" s="160"/>
      <c r="C70" s="161"/>
      <c r="D70" s="162">
        <f>'通過記録入力'!E25</f>
        <v>0</v>
      </c>
      <c r="E70" s="171">
        <f>'通過記録入力'!D25</f>
        <v>0</v>
      </c>
      <c r="F70" s="162">
        <f>'通過記録入力'!G25</f>
        <v>0</v>
      </c>
      <c r="G70" s="171">
        <f>'通過記録入力'!F25</f>
        <v>0</v>
      </c>
      <c r="H70" s="162">
        <f>'通過記録入力'!I25</f>
        <v>0</v>
      </c>
      <c r="I70" s="171">
        <f>'通過記録入力'!H25</f>
        <v>0</v>
      </c>
      <c r="J70" s="162">
        <f>'通過記録入力'!K25</f>
        <v>0</v>
      </c>
      <c r="K70" s="171">
        <f>'通過記録入力'!J25</f>
        <v>0</v>
      </c>
      <c r="L70" s="164">
        <f>'通過記録入力'!M25</f>
        <v>0</v>
      </c>
      <c r="M70" s="171">
        <f>'通過記録入力'!L25</f>
        <v>0</v>
      </c>
      <c r="N70" s="164">
        <f>'通過記録入力'!O25</f>
        <v>0</v>
      </c>
      <c r="O70" s="173">
        <f>'通過記録入力'!N25</f>
        <v>0</v>
      </c>
      <c r="P70" s="165">
        <f>'通過記録入力'!X25</f>
      </c>
      <c r="Q70" s="172">
        <f>'通過記録入力'!O25</f>
        <v>0</v>
      </c>
      <c r="R70" s="167"/>
    </row>
    <row r="71" spans="1:18" ht="18.75" customHeight="1" outlineLevel="1">
      <c r="A71" s="142"/>
      <c r="B71" s="143">
        <f>'通過記録入力'!B25</f>
      </c>
      <c r="C71" s="148">
        <f>'通過記録入力'!C25</f>
      </c>
      <c r="D71" s="174">
        <f>'通過記録入力'!P25</f>
      </c>
      <c r="E71" s="175"/>
      <c r="F71" s="174">
        <f>'通過記録入力'!Q25</f>
      </c>
      <c r="G71" s="175"/>
      <c r="H71" s="174">
        <f>'通過記録入力'!R25</f>
      </c>
      <c r="I71" s="175"/>
      <c r="J71" s="174">
        <f>'通過記録入力'!S25</f>
      </c>
      <c r="K71" s="175"/>
      <c r="L71" s="177">
        <f>'通過記録入力'!T25</f>
      </c>
      <c r="M71" s="175"/>
      <c r="N71" s="174">
        <f>'通過記録入力'!U25</f>
      </c>
      <c r="O71" s="178"/>
      <c r="P71" s="157">
        <f>'通過記録入力'!V25</f>
      </c>
      <c r="Q71" s="151"/>
      <c r="R71" s="152">
        <f>'通過記録入力'!N25</f>
        <v>0</v>
      </c>
    </row>
    <row r="72" spans="1:18" ht="18.75" customHeight="1" outlineLevel="1">
      <c r="A72" s="142"/>
      <c r="B72" s="153"/>
      <c r="C72" s="154"/>
      <c r="D72" s="155">
        <f>'通過記録入力'!E25</f>
        <v>0</v>
      </c>
      <c r="E72" s="156">
        <f>'通過記録入力'!D25</f>
        <v>0</v>
      </c>
      <c r="F72" s="155">
        <f>'区間記録処理'!E25</f>
      </c>
      <c r="G72" s="156">
        <f>'区間記録処理'!F25</f>
      </c>
      <c r="H72" s="155">
        <f>'区間記録処理'!G25</f>
      </c>
      <c r="I72" s="156">
        <f>'区間記録処理'!H25</f>
      </c>
      <c r="J72" s="155">
        <f>'区間記録処理'!I25</f>
      </c>
      <c r="K72" s="156">
        <f>'区間記録処理'!J25</f>
      </c>
      <c r="L72" s="155">
        <f>'区間記録処理'!K25</f>
      </c>
      <c r="M72" s="156">
        <f>'区間記録処理'!L25</f>
      </c>
      <c r="N72" s="155">
        <f>'区間記録処理'!M25</f>
      </c>
      <c r="O72" s="169">
        <f>'区間記録処理'!N25</f>
      </c>
      <c r="P72" s="170">
        <f>'通過記録入力'!W25</f>
      </c>
      <c r="Q72" s="158"/>
      <c r="R72" s="159"/>
    </row>
    <row r="73" spans="1:18" ht="18.75" customHeight="1">
      <c r="A73" s="142" t="e">
        <f>'通過記録入力'!Y26</f>
        <v>#VALUE!</v>
      </c>
      <c r="B73" s="160"/>
      <c r="C73" s="161"/>
      <c r="D73" s="162">
        <f>'通過記録入力'!E26</f>
        <v>0</v>
      </c>
      <c r="E73" s="171">
        <f>'通過記録入力'!D26</f>
        <v>0</v>
      </c>
      <c r="F73" s="162">
        <f>'通過記録入力'!G26</f>
        <v>0</v>
      </c>
      <c r="G73" s="171">
        <f>'通過記録入力'!F26</f>
        <v>0</v>
      </c>
      <c r="H73" s="162">
        <f>'通過記録入力'!I26</f>
        <v>0</v>
      </c>
      <c r="I73" s="171">
        <f>'通過記録入力'!H26</f>
        <v>0</v>
      </c>
      <c r="J73" s="162">
        <f>'通過記録入力'!K26</f>
        <v>0</v>
      </c>
      <c r="K73" s="171">
        <f>'通過記録入力'!J26</f>
        <v>0</v>
      </c>
      <c r="L73" s="164">
        <f>'通過記録入力'!M26</f>
        <v>0</v>
      </c>
      <c r="M73" s="171">
        <f>'通過記録入力'!L26</f>
        <v>0</v>
      </c>
      <c r="N73" s="164">
        <f>'通過記録入力'!O26</f>
        <v>0</v>
      </c>
      <c r="O73" s="173">
        <f>'通過記録入力'!N26</f>
        <v>0</v>
      </c>
      <c r="P73" s="165">
        <f>'通過記録入力'!X26</f>
      </c>
      <c r="Q73" s="172">
        <f>'通過記録入力'!O26</f>
        <v>0</v>
      </c>
      <c r="R73" s="167"/>
    </row>
    <row r="74" spans="1:18" ht="18.75" customHeight="1" outlineLevel="1">
      <c r="A74" s="142"/>
      <c r="B74" s="143">
        <f>'通過記録入力'!B26</f>
      </c>
      <c r="C74" s="148">
        <f>'通過記録入力'!C26</f>
      </c>
      <c r="D74" s="174">
        <f>'通過記録入力'!P26</f>
      </c>
      <c r="E74" s="175"/>
      <c r="F74" s="174">
        <f>'通過記録入力'!Q26</f>
      </c>
      <c r="G74" s="175"/>
      <c r="H74" s="174">
        <f>'通過記録入力'!R26</f>
      </c>
      <c r="I74" s="175"/>
      <c r="J74" s="174">
        <f>'通過記録入力'!S26</f>
      </c>
      <c r="K74" s="175"/>
      <c r="L74" s="177">
        <f>'通過記録入力'!T26</f>
      </c>
      <c r="M74" s="175"/>
      <c r="N74" s="174">
        <f>'通過記録入力'!U26</f>
      </c>
      <c r="O74" s="178"/>
      <c r="P74" s="157">
        <f>'通過記録入力'!V26</f>
      </c>
      <c r="Q74" s="151"/>
      <c r="R74" s="152">
        <f>'通過記録入力'!N26</f>
        <v>0</v>
      </c>
    </row>
    <row r="75" spans="1:18" ht="18.75" customHeight="1" outlineLevel="1">
      <c r="A75" s="142"/>
      <c r="B75" s="153"/>
      <c r="C75" s="154"/>
      <c r="D75" s="155">
        <f>'通過記録入力'!E26</f>
        <v>0</v>
      </c>
      <c r="E75" s="156">
        <f>'通過記録入力'!D26</f>
        <v>0</v>
      </c>
      <c r="F75" s="155">
        <f>'区間記録処理'!E26</f>
      </c>
      <c r="G75" s="156">
        <f>'区間記録処理'!F26</f>
      </c>
      <c r="H75" s="155">
        <f>'区間記録処理'!G26</f>
      </c>
      <c r="I75" s="156">
        <f>'区間記録処理'!H26</f>
      </c>
      <c r="J75" s="155">
        <f>'区間記録処理'!I26</f>
      </c>
      <c r="K75" s="156">
        <f>'区間記録処理'!J26</f>
      </c>
      <c r="L75" s="155">
        <f>'区間記録処理'!K26</f>
      </c>
      <c r="M75" s="156">
        <f>'区間記録処理'!L26</f>
      </c>
      <c r="N75" s="155">
        <f>'区間記録処理'!M26</f>
      </c>
      <c r="O75" s="169">
        <f>'区間記録処理'!N26</f>
      </c>
      <c r="P75" s="170">
        <f>'通過記録入力'!W26</f>
      </c>
      <c r="Q75" s="158"/>
      <c r="R75" s="159"/>
    </row>
    <row r="76" spans="1:18" ht="18.75" customHeight="1">
      <c r="A76" s="142" t="e">
        <f>'通過記録入力'!Y27</f>
        <v>#VALUE!</v>
      </c>
      <c r="B76" s="160"/>
      <c r="C76" s="161"/>
      <c r="D76" s="162">
        <f>'通過記録入力'!E27</f>
        <v>0</v>
      </c>
      <c r="E76" s="171">
        <f>'通過記録入力'!D27</f>
        <v>0</v>
      </c>
      <c r="F76" s="162">
        <f>'通過記録入力'!G27</f>
        <v>0</v>
      </c>
      <c r="G76" s="171">
        <f>'通過記録入力'!F27</f>
        <v>0</v>
      </c>
      <c r="H76" s="162">
        <f>'通過記録入力'!I27</f>
        <v>0</v>
      </c>
      <c r="I76" s="171">
        <f>'通過記録入力'!H27</f>
        <v>0</v>
      </c>
      <c r="J76" s="162">
        <f>'通過記録入力'!K27</f>
        <v>0</v>
      </c>
      <c r="K76" s="171">
        <f>'通過記録入力'!J27</f>
        <v>0</v>
      </c>
      <c r="L76" s="164">
        <f>'通過記録入力'!M27</f>
        <v>0</v>
      </c>
      <c r="M76" s="171">
        <f>'通過記録入力'!L27</f>
        <v>0</v>
      </c>
      <c r="N76" s="164">
        <f>'通過記録入力'!O27</f>
        <v>0</v>
      </c>
      <c r="O76" s="173">
        <f>'通過記録入力'!N27</f>
        <v>0</v>
      </c>
      <c r="P76" s="165">
        <f>'通過記録入力'!X27</f>
      </c>
      <c r="Q76" s="172">
        <f>'通過記録入力'!O27</f>
        <v>0</v>
      </c>
      <c r="R76" s="167"/>
    </row>
    <row r="77" spans="1:18" ht="18.75" customHeight="1" outlineLevel="1">
      <c r="A77" s="142"/>
      <c r="B77" s="143">
        <f>'通過記録入力'!B27</f>
      </c>
      <c r="C77" s="148">
        <f>'通過記録入力'!C27</f>
      </c>
      <c r="D77" s="174">
        <f>'通過記録入力'!P27</f>
      </c>
      <c r="E77" s="175"/>
      <c r="F77" s="174">
        <f>'通過記録入力'!Q27</f>
      </c>
      <c r="G77" s="175"/>
      <c r="H77" s="174">
        <f>'通過記録入力'!R27</f>
      </c>
      <c r="I77" s="175"/>
      <c r="J77" s="174">
        <f>'通過記録入力'!S27</f>
      </c>
      <c r="K77" s="175"/>
      <c r="L77" s="177">
        <f>'通過記録入力'!T27</f>
      </c>
      <c r="M77" s="175"/>
      <c r="N77" s="174">
        <f>'通過記録入力'!U27</f>
      </c>
      <c r="O77" s="178"/>
      <c r="P77" s="157">
        <f>'通過記録入力'!V27</f>
      </c>
      <c r="Q77" s="151"/>
      <c r="R77" s="152">
        <f>'通過記録入力'!N27</f>
        <v>0</v>
      </c>
    </row>
    <row r="78" spans="1:18" ht="18.75" customHeight="1" outlineLevel="1">
      <c r="A78" s="142"/>
      <c r="B78" s="153"/>
      <c r="C78" s="154"/>
      <c r="D78" s="155">
        <f>'通過記録入力'!E27</f>
        <v>0</v>
      </c>
      <c r="E78" s="156">
        <f>'通過記録入力'!D27</f>
        <v>0</v>
      </c>
      <c r="F78" s="155">
        <f>'区間記録処理'!E27</f>
      </c>
      <c r="G78" s="156">
        <f>'区間記録処理'!F27</f>
      </c>
      <c r="H78" s="155">
        <f>'区間記録処理'!G27</f>
      </c>
      <c r="I78" s="156">
        <f>'区間記録処理'!H27</f>
      </c>
      <c r="J78" s="155">
        <f>'区間記録処理'!I27</f>
      </c>
      <c r="K78" s="156">
        <f>'区間記録処理'!J27</f>
      </c>
      <c r="L78" s="155">
        <f>'区間記録処理'!K27</f>
      </c>
      <c r="M78" s="156">
        <f>'区間記録処理'!L27</f>
      </c>
      <c r="N78" s="155">
        <f>'区間記録処理'!M27</f>
      </c>
      <c r="O78" s="169">
        <f>'区間記録処理'!N27</f>
      </c>
      <c r="P78" s="170">
        <f>'通過記録入力'!W27</f>
      </c>
      <c r="Q78" s="158"/>
      <c r="R78" s="159"/>
    </row>
    <row r="79" spans="1:18" ht="18.75" customHeight="1">
      <c r="A79" s="142" t="e">
        <f>'通過記録入力'!Y28</f>
        <v>#VALUE!</v>
      </c>
      <c r="B79" s="160"/>
      <c r="C79" s="161"/>
      <c r="D79" s="162">
        <f>'通過記録入力'!E28</f>
        <v>0</v>
      </c>
      <c r="E79" s="171">
        <f>'通過記録入力'!D28</f>
        <v>0</v>
      </c>
      <c r="F79" s="162">
        <f>'通過記録入力'!G28</f>
        <v>0</v>
      </c>
      <c r="G79" s="171">
        <f>'通過記録入力'!F28</f>
        <v>0</v>
      </c>
      <c r="H79" s="162">
        <f>'通過記録入力'!I28</f>
        <v>0</v>
      </c>
      <c r="I79" s="171">
        <f>'通過記録入力'!H28</f>
        <v>0</v>
      </c>
      <c r="J79" s="162">
        <f>'通過記録入力'!K28</f>
        <v>0</v>
      </c>
      <c r="K79" s="171">
        <f>'通過記録入力'!J28</f>
        <v>0</v>
      </c>
      <c r="L79" s="164">
        <f>'通過記録入力'!M28</f>
        <v>0</v>
      </c>
      <c r="M79" s="171">
        <f>'通過記録入力'!L28</f>
        <v>0</v>
      </c>
      <c r="N79" s="164">
        <f>'通過記録入力'!O28</f>
        <v>0</v>
      </c>
      <c r="O79" s="173">
        <f>'通過記録入力'!N28</f>
        <v>0</v>
      </c>
      <c r="P79" s="165">
        <f>'通過記録入力'!X28</f>
      </c>
      <c r="Q79" s="172">
        <f>'通過記録入力'!O28</f>
        <v>0</v>
      </c>
      <c r="R79" s="167"/>
    </row>
    <row r="80" spans="1:18" ht="18.75" customHeight="1" outlineLevel="1">
      <c r="A80" s="142"/>
      <c r="B80" s="143">
        <f>'通過記録入力'!B28</f>
      </c>
      <c r="C80" s="148">
        <f>'通過記録入力'!C28</f>
      </c>
      <c r="D80" s="174">
        <f>'通過記録入力'!P28</f>
      </c>
      <c r="E80" s="175"/>
      <c r="F80" s="174">
        <f>'通過記録入力'!Q28</f>
      </c>
      <c r="G80" s="175"/>
      <c r="H80" s="174">
        <f>'通過記録入力'!R28</f>
      </c>
      <c r="I80" s="175"/>
      <c r="J80" s="174">
        <f>'通過記録入力'!S28</f>
      </c>
      <c r="K80" s="175"/>
      <c r="L80" s="177">
        <f>'通過記録入力'!T28</f>
      </c>
      <c r="M80" s="175"/>
      <c r="N80" s="174">
        <f>'通過記録入力'!U28</f>
      </c>
      <c r="O80" s="178"/>
      <c r="P80" s="157">
        <f>'通過記録入力'!V28</f>
      </c>
      <c r="Q80" s="151"/>
      <c r="R80" s="152">
        <f>'通過記録入力'!N28</f>
        <v>0</v>
      </c>
    </row>
    <row r="81" spans="1:18" ht="18.75" customHeight="1" outlineLevel="1">
      <c r="A81" s="142"/>
      <c r="B81" s="153"/>
      <c r="C81" s="154"/>
      <c r="D81" s="155">
        <f>'通過記録入力'!E28</f>
        <v>0</v>
      </c>
      <c r="E81" s="156">
        <f>'通過記録入力'!D28</f>
        <v>0</v>
      </c>
      <c r="F81" s="155">
        <f>'区間記録処理'!E28</f>
      </c>
      <c r="G81" s="156">
        <f>'区間記録処理'!F28</f>
      </c>
      <c r="H81" s="155">
        <f>'区間記録処理'!G28</f>
      </c>
      <c r="I81" s="156">
        <f>'区間記録処理'!H28</f>
      </c>
      <c r="J81" s="155">
        <f>'区間記録処理'!I28</f>
      </c>
      <c r="K81" s="156">
        <f>'区間記録処理'!J28</f>
      </c>
      <c r="L81" s="155">
        <f>'区間記録処理'!K28</f>
      </c>
      <c r="M81" s="156">
        <f>'区間記録処理'!L28</f>
      </c>
      <c r="N81" s="155">
        <f>'区間記録処理'!M28</f>
      </c>
      <c r="O81" s="169">
        <f>'区間記録処理'!N28</f>
      </c>
      <c r="P81" s="170">
        <f>'通過記録入力'!W28</f>
      </c>
      <c r="Q81" s="158"/>
      <c r="R81" s="159"/>
    </row>
    <row r="82" spans="1:18" ht="18.75" customHeight="1">
      <c r="A82" s="142" t="e">
        <f>'通過記録入力'!Y29</f>
        <v>#VALUE!</v>
      </c>
      <c r="B82" s="160"/>
      <c r="C82" s="161"/>
      <c r="D82" s="162">
        <f>'通過記録入力'!E29</f>
        <v>0</v>
      </c>
      <c r="E82" s="171">
        <f>'通過記録入力'!D29</f>
        <v>0</v>
      </c>
      <c r="F82" s="162">
        <f>'通過記録入力'!G29</f>
        <v>0</v>
      </c>
      <c r="G82" s="171">
        <f>'通過記録入力'!F29</f>
        <v>0</v>
      </c>
      <c r="H82" s="162">
        <f>'通過記録入力'!I29</f>
        <v>0</v>
      </c>
      <c r="I82" s="171">
        <f>'通過記録入力'!H29</f>
        <v>0</v>
      </c>
      <c r="J82" s="162">
        <f>'通過記録入力'!K29</f>
        <v>0</v>
      </c>
      <c r="K82" s="171">
        <f>'通過記録入力'!J29</f>
        <v>0</v>
      </c>
      <c r="L82" s="164">
        <f>'通過記録入力'!M29</f>
        <v>0</v>
      </c>
      <c r="M82" s="171">
        <f>'通過記録入力'!L29</f>
        <v>0</v>
      </c>
      <c r="N82" s="164">
        <f>'通過記録入力'!O29</f>
        <v>0</v>
      </c>
      <c r="O82" s="173">
        <f>'通過記録入力'!N29</f>
        <v>0</v>
      </c>
      <c r="P82" s="165">
        <f>'通過記録入力'!X29</f>
      </c>
      <c r="Q82" s="172">
        <f>'通過記録入力'!O29</f>
        <v>0</v>
      </c>
      <c r="R82" s="167"/>
    </row>
    <row r="83" spans="1:18" ht="18.75" customHeight="1" outlineLevel="1">
      <c r="A83" s="142"/>
      <c r="B83" s="143">
        <f>'通過記録入力'!B29</f>
      </c>
      <c r="C83" s="148">
        <f>'通過記録入力'!C29</f>
      </c>
      <c r="D83" s="174">
        <f>'通過記録入力'!P29</f>
      </c>
      <c r="E83" s="175"/>
      <c r="F83" s="174">
        <f>'通過記録入力'!Q29</f>
      </c>
      <c r="G83" s="175"/>
      <c r="H83" s="174">
        <f>'通過記録入力'!R29</f>
      </c>
      <c r="I83" s="175"/>
      <c r="J83" s="174">
        <f>'通過記録入力'!S29</f>
      </c>
      <c r="K83" s="175"/>
      <c r="L83" s="177">
        <f>'通過記録入力'!T29</f>
      </c>
      <c r="M83" s="175"/>
      <c r="N83" s="174">
        <f>'通過記録入力'!U29</f>
      </c>
      <c r="O83" s="178"/>
      <c r="P83" s="157">
        <f>'通過記録入力'!V29</f>
      </c>
      <c r="Q83" s="151"/>
      <c r="R83" s="152">
        <f>'通過記録入力'!N29</f>
        <v>0</v>
      </c>
    </row>
    <row r="84" spans="1:18" ht="18.75" customHeight="1" outlineLevel="1">
      <c r="A84" s="142"/>
      <c r="B84" s="153"/>
      <c r="C84" s="154"/>
      <c r="D84" s="155">
        <f>'通過記録入力'!E29</f>
        <v>0</v>
      </c>
      <c r="E84" s="156">
        <f>'通過記録入力'!D29</f>
        <v>0</v>
      </c>
      <c r="F84" s="155">
        <f>'区間記録処理'!E29</f>
      </c>
      <c r="G84" s="156">
        <f>'区間記録処理'!F29</f>
      </c>
      <c r="H84" s="155">
        <f>'区間記録処理'!G29</f>
      </c>
      <c r="I84" s="156">
        <f>'区間記録処理'!H29</f>
      </c>
      <c r="J84" s="155">
        <f>'区間記録処理'!I29</f>
      </c>
      <c r="K84" s="156">
        <f>'区間記録処理'!J29</f>
      </c>
      <c r="L84" s="155">
        <f>'区間記録処理'!K29</f>
      </c>
      <c r="M84" s="156">
        <f>'区間記録処理'!L29</f>
      </c>
      <c r="N84" s="155">
        <f>'区間記録処理'!M29</f>
      </c>
      <c r="O84" s="169">
        <f>'区間記録処理'!N29</f>
      </c>
      <c r="P84" s="170">
        <f>'通過記録入力'!W29</f>
      </c>
      <c r="Q84" s="158"/>
      <c r="R84" s="159"/>
    </row>
    <row r="85" spans="1:18" ht="18.75" customHeight="1">
      <c r="A85" s="142" t="e">
        <f>'通過記録入力'!Y30</f>
        <v>#VALUE!</v>
      </c>
      <c r="B85" s="160"/>
      <c r="C85" s="161"/>
      <c r="D85" s="162">
        <f>'通過記録入力'!E30</f>
        <v>0</v>
      </c>
      <c r="E85" s="171">
        <f>'通過記録入力'!D30</f>
        <v>0</v>
      </c>
      <c r="F85" s="162">
        <f>'通過記録入力'!G30</f>
        <v>0</v>
      </c>
      <c r="G85" s="171">
        <f>'通過記録入力'!F30</f>
        <v>0</v>
      </c>
      <c r="H85" s="162">
        <f>'通過記録入力'!I30</f>
        <v>0</v>
      </c>
      <c r="I85" s="171">
        <f>'通過記録入力'!H30</f>
        <v>0</v>
      </c>
      <c r="J85" s="162">
        <f>'通過記録入力'!K30</f>
        <v>0</v>
      </c>
      <c r="K85" s="171">
        <f>'通過記録入力'!J30</f>
        <v>0</v>
      </c>
      <c r="L85" s="164">
        <f>'通過記録入力'!M30</f>
        <v>0</v>
      </c>
      <c r="M85" s="171">
        <f>'通過記録入力'!L30</f>
        <v>0</v>
      </c>
      <c r="N85" s="164">
        <f>'通過記録入力'!O30</f>
        <v>0</v>
      </c>
      <c r="O85" s="173">
        <f>'通過記録入力'!N30</f>
        <v>0</v>
      </c>
      <c r="P85" s="165">
        <f>'通過記録入力'!X30</f>
      </c>
      <c r="Q85" s="172">
        <f>'通過記録入力'!O30</f>
        <v>0</v>
      </c>
      <c r="R85" s="167"/>
    </row>
    <row r="86" spans="1:18" ht="18.75" customHeight="1" outlineLevel="1">
      <c r="A86" s="142"/>
      <c r="B86" s="143">
        <f>'通過記録入力'!B30</f>
      </c>
      <c r="C86" s="148">
        <f>'通過記録入力'!C30</f>
      </c>
      <c r="D86" s="174">
        <f>'通過記録入力'!P30</f>
      </c>
      <c r="E86" s="175"/>
      <c r="F86" s="174">
        <f>'通過記録入力'!Q30</f>
      </c>
      <c r="G86" s="175"/>
      <c r="H86" s="174">
        <f>'通過記録入力'!R30</f>
      </c>
      <c r="I86" s="175"/>
      <c r="J86" s="174">
        <f>'通過記録入力'!S30</f>
      </c>
      <c r="K86" s="175"/>
      <c r="L86" s="177">
        <f>'通過記録入力'!T30</f>
      </c>
      <c r="M86" s="175"/>
      <c r="N86" s="174">
        <f>'通過記録入力'!U30</f>
      </c>
      <c r="O86" s="178"/>
      <c r="P86" s="157">
        <f>'通過記録入力'!V30</f>
      </c>
      <c r="Q86" s="151"/>
      <c r="R86" s="152">
        <f>'通過記録入力'!N30</f>
        <v>0</v>
      </c>
    </row>
    <row r="87" spans="1:18" ht="18.75" customHeight="1" outlineLevel="1">
      <c r="A87" s="142"/>
      <c r="B87" s="153"/>
      <c r="C87" s="154"/>
      <c r="D87" s="155">
        <f>'通過記録入力'!E30</f>
        <v>0</v>
      </c>
      <c r="E87" s="156">
        <f>'通過記録入力'!D30</f>
        <v>0</v>
      </c>
      <c r="F87" s="155">
        <f>'区間記録処理'!E30</f>
      </c>
      <c r="G87" s="156">
        <f>'区間記録処理'!F30</f>
      </c>
      <c r="H87" s="155">
        <f>'区間記録処理'!G30</f>
      </c>
      <c r="I87" s="156">
        <f>'区間記録処理'!H30</f>
      </c>
      <c r="J87" s="155">
        <f>'区間記録処理'!I30</f>
      </c>
      <c r="K87" s="156">
        <f>'区間記録処理'!J30</f>
      </c>
      <c r="L87" s="155">
        <f>'区間記録処理'!K30</f>
      </c>
      <c r="M87" s="156">
        <f>'区間記録処理'!L30</f>
      </c>
      <c r="N87" s="155">
        <f>'区間記録処理'!M30</f>
      </c>
      <c r="O87" s="169">
        <f>'区間記録処理'!N30</f>
      </c>
      <c r="P87" s="157">
        <f>'通過記録入力'!W30</f>
      </c>
      <c r="Q87" s="158"/>
      <c r="R87" s="159"/>
    </row>
    <row r="88" spans="1:18" ht="18.75" customHeight="1">
      <c r="A88" s="142" t="e">
        <f>'通過記録入力'!Y31</f>
        <v>#VALUE!</v>
      </c>
      <c r="B88" s="160"/>
      <c r="C88" s="161"/>
      <c r="D88" s="162">
        <f>'通過記録入力'!E31</f>
        <v>0</v>
      </c>
      <c r="E88" s="171">
        <f>'通過記録入力'!D31</f>
        <v>0</v>
      </c>
      <c r="F88" s="162">
        <f>'通過記録入力'!G31</f>
        <v>0</v>
      </c>
      <c r="G88" s="171">
        <f>'通過記録入力'!F31</f>
        <v>0</v>
      </c>
      <c r="H88" s="162">
        <f>'通過記録入力'!I31</f>
        <v>0</v>
      </c>
      <c r="I88" s="171">
        <f>'通過記録入力'!H31</f>
        <v>0</v>
      </c>
      <c r="J88" s="162">
        <f>'通過記録入力'!K31</f>
        <v>0</v>
      </c>
      <c r="K88" s="171">
        <f>'通過記録入力'!J31</f>
        <v>0</v>
      </c>
      <c r="L88" s="164">
        <f>'通過記録入力'!M31</f>
        <v>0</v>
      </c>
      <c r="M88" s="171">
        <f>'通過記録入力'!L31</f>
        <v>0</v>
      </c>
      <c r="N88" s="164">
        <f>'通過記録入力'!O31</f>
        <v>0</v>
      </c>
      <c r="O88" s="173">
        <f>'通過記録入力'!N31</f>
        <v>0</v>
      </c>
      <c r="P88" s="165">
        <f>'通過記録入力'!X31</f>
      </c>
      <c r="Q88" s="172">
        <f>'通過記録入力'!O31</f>
        <v>0</v>
      </c>
      <c r="R88" s="167"/>
    </row>
    <row r="89" spans="1:18" ht="18.75" customHeight="1" outlineLevel="1">
      <c r="A89" s="142"/>
      <c r="B89" s="143">
        <f>'通過記録入力'!B31</f>
      </c>
      <c r="C89" s="148">
        <f>'通過記録入力'!C31</f>
      </c>
      <c r="D89" s="174">
        <f>'通過記録入力'!P31</f>
      </c>
      <c r="E89" s="175"/>
      <c r="F89" s="174">
        <f>'通過記録入力'!Q31</f>
      </c>
      <c r="G89" s="175"/>
      <c r="H89" s="174">
        <f>'通過記録入力'!R31</f>
      </c>
      <c r="I89" s="175"/>
      <c r="J89" s="174">
        <f>'通過記録入力'!S31</f>
      </c>
      <c r="K89" s="175"/>
      <c r="L89" s="177">
        <f>'通過記録入力'!T31</f>
      </c>
      <c r="M89" s="175"/>
      <c r="N89" s="174">
        <f>'通過記録入力'!U31</f>
      </c>
      <c r="O89" s="178"/>
      <c r="P89" s="157">
        <f>'通過記録入力'!V31</f>
      </c>
      <c r="Q89" s="151"/>
      <c r="R89" s="152">
        <f>'通過記録入力'!N31</f>
        <v>0</v>
      </c>
    </row>
    <row r="90" spans="1:18" ht="18.75" customHeight="1" outlineLevel="1">
      <c r="A90" s="142"/>
      <c r="B90" s="153"/>
      <c r="C90" s="154"/>
      <c r="D90" s="155">
        <f>'通過記録入力'!E31</f>
        <v>0</v>
      </c>
      <c r="E90" s="156">
        <f>'通過記録入力'!D31</f>
        <v>0</v>
      </c>
      <c r="F90" s="155">
        <f>'区間記録処理'!E31</f>
      </c>
      <c r="G90" s="156">
        <f>'区間記録処理'!F31</f>
      </c>
      <c r="H90" s="155">
        <f>'区間記録処理'!G31</f>
      </c>
      <c r="I90" s="156">
        <f>'区間記録処理'!H31</f>
      </c>
      <c r="J90" s="155">
        <f>'区間記録処理'!I31</f>
      </c>
      <c r="K90" s="156">
        <f>'区間記録処理'!J31</f>
      </c>
      <c r="L90" s="155">
        <f>'区間記録処理'!K31</f>
      </c>
      <c r="M90" s="156">
        <f>'区間記録処理'!L31</f>
      </c>
      <c r="N90" s="155">
        <f>'区間記録処理'!M31</f>
      </c>
      <c r="O90" s="169">
        <f>'区間記録処理'!N31</f>
      </c>
      <c r="P90" s="170">
        <f>'通過記録入力'!W31</f>
      </c>
      <c r="Q90" s="158"/>
      <c r="R90" s="159"/>
    </row>
    <row r="91" spans="1:18" ht="18.75" customHeight="1">
      <c r="A91" s="142" t="e">
        <f>'通過記録入力'!Y32</f>
        <v>#VALUE!</v>
      </c>
      <c r="B91" s="160"/>
      <c r="C91" s="161"/>
      <c r="D91" s="162">
        <f>'通過記録入力'!E32</f>
        <v>0</v>
      </c>
      <c r="E91" s="171">
        <f>'通過記録入力'!D32</f>
        <v>0</v>
      </c>
      <c r="F91" s="162">
        <f>'通過記録入力'!G32</f>
        <v>0</v>
      </c>
      <c r="G91" s="171">
        <f>'通過記録入力'!F32</f>
        <v>0</v>
      </c>
      <c r="H91" s="162">
        <f>'通過記録入力'!I32</f>
        <v>0</v>
      </c>
      <c r="I91" s="171">
        <f>'通過記録入力'!H32</f>
        <v>0</v>
      </c>
      <c r="J91" s="162">
        <f>'通過記録入力'!K32</f>
        <v>0</v>
      </c>
      <c r="K91" s="171">
        <f>'通過記録入力'!J32</f>
        <v>0</v>
      </c>
      <c r="L91" s="164">
        <f>'通過記録入力'!M32</f>
        <v>0</v>
      </c>
      <c r="M91" s="171">
        <f>'通過記録入力'!L32</f>
        <v>0</v>
      </c>
      <c r="N91" s="164">
        <f>'通過記録入力'!O32</f>
        <v>0</v>
      </c>
      <c r="O91" s="173">
        <f>'通過記録入力'!N32</f>
        <v>0</v>
      </c>
      <c r="P91" s="165">
        <f>'通過記録入力'!X32</f>
      </c>
      <c r="Q91" s="172">
        <f>'通過記録入力'!O32</f>
        <v>0</v>
      </c>
      <c r="R91" s="167"/>
    </row>
    <row r="92" spans="1:18" ht="18.75" customHeight="1" outlineLevel="1">
      <c r="A92" s="142"/>
      <c r="B92" s="143">
        <f>'通過記録入力'!B32</f>
      </c>
      <c r="C92" s="148">
        <f>'通過記録入力'!C32</f>
      </c>
      <c r="D92" s="174">
        <f>'通過記録入力'!P32</f>
      </c>
      <c r="E92" s="175"/>
      <c r="F92" s="174">
        <f>'通過記録入力'!Q32</f>
      </c>
      <c r="G92" s="175"/>
      <c r="H92" s="174">
        <f>'通過記録入力'!R32</f>
      </c>
      <c r="I92" s="175"/>
      <c r="J92" s="174">
        <f>'通過記録入力'!S32</f>
      </c>
      <c r="K92" s="175"/>
      <c r="L92" s="177">
        <f>'通過記録入力'!T32</f>
      </c>
      <c r="M92" s="175"/>
      <c r="N92" s="174">
        <f>'通過記録入力'!U32</f>
      </c>
      <c r="O92" s="178"/>
      <c r="P92" s="157">
        <f>'通過記録入力'!V32</f>
      </c>
      <c r="Q92" s="151"/>
      <c r="R92" s="152">
        <f>'通過記録入力'!N32</f>
        <v>0</v>
      </c>
    </row>
    <row r="93" spans="1:18" ht="18.75" customHeight="1" outlineLevel="1">
      <c r="A93" s="142"/>
      <c r="B93" s="153"/>
      <c r="C93" s="154"/>
      <c r="D93" s="155">
        <f>'通過記録入力'!E32</f>
        <v>0</v>
      </c>
      <c r="E93" s="156">
        <f>'通過記録入力'!D32</f>
        <v>0</v>
      </c>
      <c r="F93" s="155">
        <f>'区間記録処理'!E32</f>
      </c>
      <c r="G93" s="156">
        <f>'区間記録処理'!F32</f>
      </c>
      <c r="H93" s="155">
        <f>'区間記録処理'!G32</f>
      </c>
      <c r="I93" s="156">
        <f>'区間記録処理'!H32</f>
      </c>
      <c r="J93" s="155">
        <f>'区間記録処理'!I32</f>
      </c>
      <c r="K93" s="156">
        <f>'区間記録処理'!J32</f>
      </c>
      <c r="L93" s="155">
        <f>'区間記録処理'!K32</f>
      </c>
      <c r="M93" s="156">
        <f>'区間記録処理'!L32</f>
      </c>
      <c r="N93" s="155">
        <f>'区間記録処理'!M32</f>
      </c>
      <c r="O93" s="169">
        <f>'区間記録処理'!N32</f>
      </c>
      <c r="P93" s="170">
        <f>'通過記録入力'!W32</f>
      </c>
      <c r="Q93" s="158"/>
      <c r="R93" s="159"/>
    </row>
    <row r="94" spans="1:18" ht="18.75" customHeight="1">
      <c r="A94" s="142" t="e">
        <f>'通過記録入力'!Y33</f>
        <v>#VALUE!</v>
      </c>
      <c r="B94" s="160"/>
      <c r="C94" s="161"/>
      <c r="D94" s="162">
        <f>'通過記録入力'!E33</f>
        <v>0</v>
      </c>
      <c r="E94" s="171">
        <f>'通過記録入力'!D33</f>
        <v>0</v>
      </c>
      <c r="F94" s="162">
        <f>'通過記録入力'!G33</f>
        <v>0</v>
      </c>
      <c r="G94" s="171">
        <f>'通過記録入力'!F33</f>
        <v>0</v>
      </c>
      <c r="H94" s="162">
        <f>'通過記録入力'!I33</f>
        <v>0</v>
      </c>
      <c r="I94" s="171">
        <f>'通過記録入力'!H33</f>
        <v>0</v>
      </c>
      <c r="J94" s="162">
        <f>'通過記録入力'!K33</f>
        <v>0</v>
      </c>
      <c r="K94" s="171">
        <f>'通過記録入力'!J33</f>
        <v>0</v>
      </c>
      <c r="L94" s="164">
        <f>'通過記録入力'!M33</f>
        <v>0</v>
      </c>
      <c r="M94" s="171">
        <f>'通過記録入力'!L33</f>
        <v>0</v>
      </c>
      <c r="N94" s="164">
        <f>'通過記録入力'!O33</f>
        <v>0</v>
      </c>
      <c r="O94" s="173">
        <f>'通過記録入力'!N33</f>
        <v>0</v>
      </c>
      <c r="P94" s="165">
        <f>'通過記録入力'!X33</f>
      </c>
      <c r="Q94" s="172">
        <f>'通過記録入力'!O33</f>
        <v>0</v>
      </c>
      <c r="R94" s="167"/>
    </row>
    <row r="95" spans="1:18" ht="18.75" customHeight="1" outlineLevel="1">
      <c r="A95" s="142"/>
      <c r="B95" s="143">
        <f>'通過記録入力'!B33</f>
      </c>
      <c r="C95" s="148">
        <f>'通過記録入力'!C33</f>
      </c>
      <c r="D95" s="174">
        <f>'通過記録入力'!P33</f>
      </c>
      <c r="E95" s="175"/>
      <c r="F95" s="174">
        <f>'通過記録入力'!Q33</f>
      </c>
      <c r="G95" s="175"/>
      <c r="H95" s="174">
        <f>'通過記録入力'!R33</f>
      </c>
      <c r="I95" s="175"/>
      <c r="J95" s="174">
        <f>'通過記録入力'!S33</f>
      </c>
      <c r="K95" s="175"/>
      <c r="L95" s="177">
        <f>'通過記録入力'!T33</f>
      </c>
      <c r="M95" s="175"/>
      <c r="N95" s="174">
        <f>'通過記録入力'!U33</f>
      </c>
      <c r="O95" s="178"/>
      <c r="P95" s="157">
        <f>'通過記録入力'!V33</f>
      </c>
      <c r="Q95" s="151"/>
      <c r="R95" s="152">
        <f>'通過記録入力'!N33</f>
        <v>0</v>
      </c>
    </row>
    <row r="96" spans="1:18" ht="18.75" customHeight="1" outlineLevel="1">
      <c r="A96" s="142"/>
      <c r="B96" s="153"/>
      <c r="C96" s="154"/>
      <c r="D96" s="155">
        <f>'通過記録入力'!E33</f>
        <v>0</v>
      </c>
      <c r="E96" s="156">
        <f>'通過記録入力'!D33</f>
        <v>0</v>
      </c>
      <c r="F96" s="155">
        <f>'区間記録処理'!E33</f>
      </c>
      <c r="G96" s="156">
        <f>'区間記録処理'!F33</f>
      </c>
      <c r="H96" s="155">
        <f>'区間記録処理'!G33</f>
      </c>
      <c r="I96" s="156">
        <f>'区間記録処理'!H33</f>
      </c>
      <c r="J96" s="155">
        <f>'区間記録処理'!I33</f>
      </c>
      <c r="K96" s="156">
        <f>'区間記録処理'!J33</f>
      </c>
      <c r="L96" s="155">
        <f>'区間記録処理'!K33</f>
      </c>
      <c r="M96" s="156">
        <f>'区間記録処理'!L33</f>
      </c>
      <c r="N96" s="155">
        <f>'区間記録処理'!M33</f>
      </c>
      <c r="O96" s="169">
        <f>'区間記録処理'!N33</f>
      </c>
      <c r="P96" s="170">
        <f>'通過記録入力'!W33</f>
      </c>
      <c r="Q96" s="158"/>
      <c r="R96" s="159"/>
    </row>
    <row r="97" spans="1:18" ht="18.75" customHeight="1">
      <c r="A97" s="142" t="e">
        <f>'通過記録入力'!Y34</f>
        <v>#VALUE!</v>
      </c>
      <c r="B97" s="160"/>
      <c r="C97" s="161"/>
      <c r="D97" s="162">
        <f>'通過記録入力'!E34</f>
        <v>0</v>
      </c>
      <c r="E97" s="171">
        <f>'通過記録入力'!$D$34</f>
        <v>0</v>
      </c>
      <c r="F97" s="162">
        <f>'通過記録入力'!G34</f>
        <v>0</v>
      </c>
      <c r="G97" s="171">
        <f>'通過記録入力'!F34</f>
        <v>0</v>
      </c>
      <c r="H97" s="162">
        <f>'通過記録入力'!I34</f>
        <v>0</v>
      </c>
      <c r="I97" s="171">
        <f>'通過記録入力'!H34</f>
        <v>0</v>
      </c>
      <c r="J97" s="162">
        <f>'通過記録入力'!K34</f>
        <v>0</v>
      </c>
      <c r="K97" s="171">
        <f>'通過記録入力'!J34</f>
        <v>0</v>
      </c>
      <c r="L97" s="162">
        <f>'通過記録入力'!M34</f>
        <v>0</v>
      </c>
      <c r="M97" s="171">
        <f>'通過記録入力'!L34</f>
        <v>0</v>
      </c>
      <c r="N97" s="164">
        <f>'通過記録入力'!O34</f>
        <v>0</v>
      </c>
      <c r="O97" s="173">
        <f>'通過記録入力'!N34</f>
        <v>0</v>
      </c>
      <c r="P97" s="165">
        <f>'通過記録入力'!X34</f>
      </c>
      <c r="Q97" s="172">
        <f>'通過記録入力'!O34</f>
        <v>0</v>
      </c>
      <c r="R97" s="167"/>
    </row>
    <row r="98" spans="1:18" ht="18.75" customHeight="1" outlineLevel="1">
      <c r="A98" s="142"/>
      <c r="B98" s="143">
        <f>'通過記録入力'!B34</f>
      </c>
      <c r="C98" s="148">
        <f>'通過記録入力'!C34</f>
      </c>
      <c r="D98" s="174">
        <f>'通過記録入力'!P34</f>
      </c>
      <c r="E98" s="175"/>
      <c r="F98" s="174">
        <f>'通過記録入力'!Q34</f>
      </c>
      <c r="G98" s="175"/>
      <c r="H98" s="174">
        <f>'通過記録入力'!R34</f>
      </c>
      <c r="I98" s="175"/>
      <c r="J98" s="174">
        <f>'通過記録入力'!S34</f>
      </c>
      <c r="K98" s="175"/>
      <c r="L98" s="177">
        <f>'通過記録入力'!T34</f>
      </c>
      <c r="M98" s="175"/>
      <c r="N98" s="174">
        <f>'通過記録入力'!U34</f>
      </c>
      <c r="O98" s="178"/>
      <c r="P98" s="157">
        <f>'通過記録入力'!V34</f>
      </c>
      <c r="Q98" s="151"/>
      <c r="R98" s="152">
        <f>'通過記録入力'!N34</f>
        <v>0</v>
      </c>
    </row>
    <row r="99" spans="1:18" ht="18.75" customHeight="1" outlineLevel="1">
      <c r="A99" s="142"/>
      <c r="B99" s="153"/>
      <c r="C99" s="154"/>
      <c r="D99" s="155">
        <f>'通過記録入力'!E34</f>
        <v>0</v>
      </c>
      <c r="E99" s="156">
        <f>'通過記録入力'!D34</f>
        <v>0</v>
      </c>
      <c r="F99" s="155">
        <f>'区間記録処理'!E34</f>
      </c>
      <c r="G99" s="156">
        <f>'区間記録処理'!F34</f>
      </c>
      <c r="H99" s="155">
        <f>'区間記録処理'!G34</f>
      </c>
      <c r="I99" s="156">
        <f>'区間記録処理'!H34</f>
      </c>
      <c r="J99" s="155">
        <f>'区間記録処理'!I34</f>
      </c>
      <c r="K99" s="156">
        <f>'区間記録処理'!J34</f>
      </c>
      <c r="L99" s="155">
        <f>'区間記録処理'!K34</f>
      </c>
      <c r="M99" s="156">
        <f>'区間記録処理'!L34</f>
      </c>
      <c r="N99" s="155">
        <f>'区間記録処理'!M34</f>
      </c>
      <c r="O99" s="169">
        <f>'区間記録処理'!N34</f>
      </c>
      <c r="P99" s="170">
        <f>'通過記録入力'!W34</f>
      </c>
      <c r="Q99" s="158"/>
      <c r="R99" s="159"/>
    </row>
    <row r="100" spans="1:18" ht="18.75" customHeight="1">
      <c r="A100" s="142" t="e">
        <f>'通過記録入力'!Y35</f>
        <v>#VALUE!</v>
      </c>
      <c r="B100" s="160"/>
      <c r="C100" s="161"/>
      <c r="D100" s="162">
        <f>'通過記録入力'!E35</f>
        <v>0</v>
      </c>
      <c r="E100" s="171">
        <f>'通過記録入力'!D35</f>
        <v>0</v>
      </c>
      <c r="F100" s="162">
        <f>'通過記録入力'!G35</f>
        <v>0</v>
      </c>
      <c r="G100" s="171">
        <f>'通過記録入力'!F35</f>
        <v>0</v>
      </c>
      <c r="H100" s="162">
        <f>'通過記録入力'!I35</f>
        <v>0</v>
      </c>
      <c r="I100" s="171">
        <f>'通過記録入力'!H35</f>
        <v>0</v>
      </c>
      <c r="J100" s="162">
        <f>'通過記録入力'!K35</f>
        <v>0</v>
      </c>
      <c r="K100" s="171">
        <f>'通過記録入力'!J35</f>
        <v>0</v>
      </c>
      <c r="L100" s="162">
        <f>'通過記録入力'!M35</f>
        <v>0</v>
      </c>
      <c r="M100" s="171">
        <f>'通過記録入力'!L35</f>
        <v>0</v>
      </c>
      <c r="N100" s="164">
        <f>'通過記録入力'!O35</f>
        <v>0</v>
      </c>
      <c r="O100" s="173">
        <f>'通過記録入力'!N35</f>
        <v>0</v>
      </c>
      <c r="P100" s="165">
        <f>'通過記録入力'!X35</f>
      </c>
      <c r="Q100" s="172">
        <f>'通過記録入力'!O35</f>
        <v>0</v>
      </c>
      <c r="R100" s="167"/>
    </row>
    <row r="101" spans="1:18" ht="18.75" customHeight="1" outlineLevel="1">
      <c r="A101" s="142"/>
      <c r="B101" s="143">
        <f>'通過記録入力'!B35</f>
      </c>
      <c r="C101" s="148">
        <f>'通過記録入力'!C35</f>
      </c>
      <c r="D101" s="174">
        <f>'通過記録入力'!P35</f>
      </c>
      <c r="E101" s="175"/>
      <c r="F101" s="174">
        <f>'通過記録入力'!Q35</f>
      </c>
      <c r="G101" s="175"/>
      <c r="H101" s="174">
        <f>'通過記録入力'!R35</f>
      </c>
      <c r="I101" s="175"/>
      <c r="J101" s="174">
        <f>'通過記録入力'!S35</f>
      </c>
      <c r="K101" s="175"/>
      <c r="L101" s="177">
        <f>'通過記録入力'!T35</f>
      </c>
      <c r="M101" s="175"/>
      <c r="N101" s="174">
        <f>'通過記録入力'!U35</f>
      </c>
      <c r="O101" s="178"/>
      <c r="P101" s="157">
        <f>'通過記録入力'!V35</f>
      </c>
      <c r="Q101" s="151"/>
      <c r="R101" s="152">
        <f>'通過記録入力'!N35</f>
        <v>0</v>
      </c>
    </row>
    <row r="102" spans="1:18" ht="18.75" customHeight="1" outlineLevel="1">
      <c r="A102" s="142"/>
      <c r="B102" s="153"/>
      <c r="C102" s="154"/>
      <c r="D102" s="155">
        <f>'通過記録入力'!E35</f>
        <v>0</v>
      </c>
      <c r="E102" s="156">
        <f>'通過記録入力'!D35</f>
        <v>0</v>
      </c>
      <c r="F102" s="155">
        <f>'区間記録処理'!E35</f>
      </c>
      <c r="G102" s="156">
        <f>'区間記録処理'!F35</f>
      </c>
      <c r="H102" s="155">
        <f>'区間記録処理'!G35</f>
      </c>
      <c r="I102" s="156">
        <f>'区間記録処理'!H35</f>
      </c>
      <c r="J102" s="155">
        <f>'区間記録処理'!I35</f>
      </c>
      <c r="K102" s="156">
        <f>'区間記録処理'!J35</f>
      </c>
      <c r="L102" s="155">
        <f>'区間記録処理'!K35</f>
      </c>
      <c r="M102" s="156">
        <f>'区間記録処理'!L35</f>
      </c>
      <c r="N102" s="155">
        <f>'区間記録処理'!M35</f>
      </c>
      <c r="O102" s="169">
        <f>'区間記録処理'!N35</f>
      </c>
      <c r="P102" s="170">
        <f>'通過記録入力'!W35</f>
      </c>
      <c r="Q102" s="158"/>
      <c r="R102" s="159"/>
    </row>
    <row r="103" spans="1:18" ht="18.75" customHeight="1">
      <c r="A103" s="142" t="e">
        <f>'通過記録入力'!Y36</f>
        <v>#VALUE!</v>
      </c>
      <c r="B103" s="160"/>
      <c r="C103" s="161"/>
      <c r="D103" s="162">
        <f>'通過記録入力'!E36</f>
        <v>0</v>
      </c>
      <c r="E103" s="171">
        <f>'通過記録入力'!D36</f>
        <v>0</v>
      </c>
      <c r="F103" s="162">
        <f>'通過記録入力'!G36</f>
        <v>0</v>
      </c>
      <c r="G103" s="171">
        <f>'通過記録入力'!F36</f>
        <v>0</v>
      </c>
      <c r="H103" s="162">
        <f>'通過記録入力'!I36</f>
        <v>0</v>
      </c>
      <c r="I103" s="171">
        <f>'通過記録入力'!H36</f>
        <v>0</v>
      </c>
      <c r="J103" s="162">
        <f>'通過記録入力'!K36</f>
        <v>0</v>
      </c>
      <c r="K103" s="171">
        <f>'通過記録入力'!J36</f>
        <v>0</v>
      </c>
      <c r="L103" s="162">
        <f>'通過記録入力'!M36</f>
        <v>0</v>
      </c>
      <c r="M103" s="171">
        <f>'通過記録入力'!L36</f>
        <v>0</v>
      </c>
      <c r="N103" s="164">
        <f>'通過記録入力'!O36</f>
        <v>0</v>
      </c>
      <c r="O103" s="173">
        <f>'通過記録入力'!N36</f>
        <v>0</v>
      </c>
      <c r="P103" s="165">
        <f>'通過記録入力'!X36</f>
      </c>
      <c r="Q103" s="172">
        <f>'通過記録入力'!O36</f>
        <v>0</v>
      </c>
      <c r="R103" s="167"/>
    </row>
    <row r="104" spans="1:18" ht="18.75" customHeight="1" outlineLevel="1">
      <c r="A104" s="142"/>
      <c r="B104" s="143">
        <f>'通過記録入力'!B36</f>
      </c>
      <c r="C104" s="148">
        <f>'通過記録入力'!C36</f>
      </c>
      <c r="D104" s="174">
        <f>'通過記録入力'!P36</f>
      </c>
      <c r="E104" s="175"/>
      <c r="F104" s="174">
        <f>'通過記録入力'!Q36</f>
      </c>
      <c r="G104" s="175"/>
      <c r="H104" s="174">
        <f>'通過記録入力'!R36</f>
      </c>
      <c r="I104" s="175"/>
      <c r="J104" s="174">
        <f>'通過記録入力'!S36</f>
      </c>
      <c r="K104" s="175"/>
      <c r="L104" s="177">
        <f>'通過記録入力'!T36</f>
      </c>
      <c r="M104" s="175"/>
      <c r="N104" s="174">
        <f>'通過記録入力'!U36</f>
      </c>
      <c r="O104" s="178"/>
      <c r="P104" s="157">
        <f>'通過記録入力'!V36</f>
      </c>
      <c r="Q104" s="151"/>
      <c r="R104" s="152">
        <f>'通過記録入力'!N36</f>
        <v>0</v>
      </c>
    </row>
    <row r="105" spans="1:18" ht="18.75" customHeight="1" outlineLevel="1">
      <c r="A105" s="142"/>
      <c r="B105" s="153"/>
      <c r="C105" s="154"/>
      <c r="D105" s="155">
        <f>'通過記録入力'!E36</f>
        <v>0</v>
      </c>
      <c r="E105" s="156">
        <f>'通過記録入力'!D36</f>
        <v>0</v>
      </c>
      <c r="F105" s="155">
        <f>'区間記録処理'!E36</f>
      </c>
      <c r="G105" s="156">
        <f>'区間記録処理'!F36</f>
      </c>
      <c r="H105" s="155">
        <f>'区間記録処理'!G36</f>
      </c>
      <c r="I105" s="156">
        <f>'区間記録処理'!H36</f>
      </c>
      <c r="J105" s="155">
        <f>'区間記録処理'!I36</f>
      </c>
      <c r="K105" s="156">
        <f>'区間記録処理'!J36</f>
      </c>
      <c r="L105" s="155">
        <f>'区間記録処理'!K36</f>
      </c>
      <c r="M105" s="156">
        <f>'区間記録処理'!L36</f>
      </c>
      <c r="N105" s="155">
        <f>'区間記録処理'!M36</f>
      </c>
      <c r="O105" s="169">
        <f>'区間記録処理'!N36</f>
      </c>
      <c r="P105" s="170">
        <f>'通過記録入力'!W36</f>
      </c>
      <c r="Q105" s="158"/>
      <c r="R105" s="159"/>
    </row>
    <row r="106" spans="1:18" ht="18.75" customHeight="1">
      <c r="A106" s="142" t="e">
        <f>'通過記録入力'!Y37</f>
        <v>#VALUE!</v>
      </c>
      <c r="B106" s="160"/>
      <c r="C106" s="161"/>
      <c r="D106" s="162">
        <f>'通過記録入力'!E37</f>
        <v>0</v>
      </c>
      <c r="E106" s="171">
        <f>'通過記録入力'!D37</f>
        <v>0</v>
      </c>
      <c r="F106" s="162">
        <f>'通過記録入力'!G37</f>
        <v>0</v>
      </c>
      <c r="G106" s="171">
        <f>'通過記録入力'!F37</f>
        <v>0</v>
      </c>
      <c r="H106" s="162">
        <f>'通過記録入力'!I37</f>
        <v>0</v>
      </c>
      <c r="I106" s="171">
        <f>'通過記録入力'!H37</f>
        <v>0</v>
      </c>
      <c r="J106" s="162">
        <f>'通過記録入力'!K37</f>
        <v>0</v>
      </c>
      <c r="K106" s="171">
        <f>'通過記録入力'!J37</f>
        <v>0</v>
      </c>
      <c r="L106" s="164">
        <f>'通過記録入力'!M37</f>
        <v>0</v>
      </c>
      <c r="M106" s="171">
        <f>'通過記録入力'!L37</f>
        <v>0</v>
      </c>
      <c r="N106" s="164">
        <f>'通過記録入力'!O37</f>
        <v>0</v>
      </c>
      <c r="O106" s="173">
        <f>'通過記録入力'!N37</f>
        <v>0</v>
      </c>
      <c r="P106" s="165">
        <f>'通過記録入力'!X37</f>
      </c>
      <c r="Q106" s="172">
        <f>'通過記録入力'!O37</f>
        <v>0</v>
      </c>
      <c r="R106" s="167"/>
    </row>
    <row r="107" spans="1:18" ht="18.75" customHeight="1" outlineLevel="1">
      <c r="A107" s="142"/>
      <c r="B107" s="143">
        <f>'通過記録入力'!B37</f>
      </c>
      <c r="C107" s="148">
        <f>'通過記録入力'!C37</f>
      </c>
      <c r="D107" s="174">
        <f>'通過記録入力'!P37</f>
      </c>
      <c r="E107" s="175"/>
      <c r="F107" s="174">
        <f>'通過記録入力'!Q37</f>
      </c>
      <c r="G107" s="175"/>
      <c r="H107" s="174">
        <f>'通過記録入力'!R37</f>
      </c>
      <c r="I107" s="175"/>
      <c r="J107" s="174">
        <f>'通過記録入力'!S37</f>
      </c>
      <c r="K107" s="175"/>
      <c r="L107" s="177">
        <f>'通過記録入力'!T37</f>
      </c>
      <c r="M107" s="175"/>
      <c r="N107" s="174">
        <f>'通過記録入力'!U37</f>
      </c>
      <c r="O107" s="178"/>
      <c r="P107" s="157">
        <f>'通過記録入力'!V37</f>
      </c>
      <c r="Q107" s="151"/>
      <c r="R107" s="152">
        <f>'通過記録入力'!N37</f>
        <v>0</v>
      </c>
    </row>
    <row r="108" spans="1:18" ht="18.75" customHeight="1" outlineLevel="1">
      <c r="A108" s="142"/>
      <c r="B108" s="153"/>
      <c r="C108" s="154"/>
      <c r="D108" s="155">
        <f>'通過記録入力'!E37</f>
        <v>0</v>
      </c>
      <c r="E108" s="156">
        <f>'通過記録入力'!D37</f>
        <v>0</v>
      </c>
      <c r="F108" s="155">
        <f>'区間記録処理'!E37</f>
      </c>
      <c r="G108" s="156">
        <f>'区間記録処理'!F37</f>
      </c>
      <c r="H108" s="155">
        <f>'区間記録処理'!G37</f>
      </c>
      <c r="I108" s="156">
        <f>'区間記録処理'!H37</f>
      </c>
      <c r="J108" s="155">
        <f>'区間記録処理'!I37</f>
      </c>
      <c r="K108" s="156">
        <f>'区間記録処理'!J37</f>
      </c>
      <c r="L108" s="155">
        <f>'区間記録処理'!K37</f>
      </c>
      <c r="M108" s="156">
        <f>'区間記録処理'!L37</f>
      </c>
      <c r="N108" s="155">
        <f>'区間記録処理'!M37</f>
      </c>
      <c r="O108" s="169">
        <f>'区間記録処理'!N37</f>
      </c>
      <c r="P108" s="170">
        <f>'通過記録入力'!W37</f>
      </c>
      <c r="Q108" s="158"/>
      <c r="R108" s="159"/>
    </row>
    <row r="109" spans="1:18" ht="18.75" customHeight="1">
      <c r="A109" s="142" t="e">
        <f>'通過記録入力'!Y38</f>
        <v>#VALUE!</v>
      </c>
      <c r="B109" s="160"/>
      <c r="C109" s="161"/>
      <c r="D109" s="162">
        <f>'通過記録入力'!E38</f>
        <v>0</v>
      </c>
      <c r="E109" s="171">
        <f>'通過記録入力'!D38</f>
        <v>0</v>
      </c>
      <c r="F109" s="162">
        <f>'通過記録入力'!G38</f>
        <v>0</v>
      </c>
      <c r="G109" s="171">
        <f>'通過記録入力'!F38</f>
        <v>0</v>
      </c>
      <c r="H109" s="162">
        <f>'通過記録入力'!I38</f>
        <v>0</v>
      </c>
      <c r="I109" s="171">
        <f>'通過記録入力'!H38</f>
        <v>0</v>
      </c>
      <c r="J109" s="162">
        <f>'通過記録入力'!K38</f>
        <v>0</v>
      </c>
      <c r="K109" s="171">
        <f>'通過記録入力'!J38</f>
        <v>0</v>
      </c>
      <c r="L109" s="164">
        <f>'通過記録入力'!M38</f>
        <v>0</v>
      </c>
      <c r="M109" s="171">
        <f>'通過記録入力'!L38</f>
        <v>0</v>
      </c>
      <c r="N109" s="164">
        <f>'通過記録入力'!O38</f>
        <v>0</v>
      </c>
      <c r="O109" s="173">
        <f>'通過記録入力'!N38</f>
        <v>0</v>
      </c>
      <c r="P109" s="165">
        <f>'通過記録入力'!X38</f>
      </c>
      <c r="Q109" s="172">
        <f>'通過記録入力'!O38</f>
        <v>0</v>
      </c>
      <c r="R109" s="167"/>
    </row>
    <row r="110" spans="1:18" ht="18.75" customHeight="1" outlineLevel="1">
      <c r="A110" s="142"/>
      <c r="B110" s="143">
        <f>'通過記録入力'!B38</f>
      </c>
      <c r="C110" s="148">
        <f>'通過記録入力'!C38</f>
      </c>
      <c r="D110" s="174">
        <f>'通過記録入力'!P38</f>
      </c>
      <c r="E110" s="175"/>
      <c r="F110" s="174">
        <f>'通過記録入力'!Q38</f>
      </c>
      <c r="G110" s="175"/>
      <c r="H110" s="174">
        <f>'通過記録入力'!R38</f>
      </c>
      <c r="I110" s="175"/>
      <c r="J110" s="174">
        <f>'通過記録入力'!S38</f>
      </c>
      <c r="K110" s="175"/>
      <c r="L110" s="177">
        <f>'通過記録入力'!T38</f>
      </c>
      <c r="M110" s="175"/>
      <c r="N110" s="174">
        <f>'通過記録入力'!U38</f>
      </c>
      <c r="O110" s="178"/>
      <c r="P110" s="157">
        <f>'通過記録入力'!V38</f>
      </c>
      <c r="Q110" s="151"/>
      <c r="R110" s="152">
        <f>'通過記録入力'!N38</f>
        <v>0</v>
      </c>
    </row>
    <row r="111" spans="1:18" ht="18.75" customHeight="1" outlineLevel="1">
      <c r="A111" s="142"/>
      <c r="B111" s="153"/>
      <c r="C111" s="154"/>
      <c r="D111" s="155">
        <f>'通過記録入力'!E38</f>
        <v>0</v>
      </c>
      <c r="E111" s="156">
        <f>'通過記録入力'!D38</f>
        <v>0</v>
      </c>
      <c r="F111" s="155">
        <f>'区間記録処理'!E38</f>
      </c>
      <c r="G111" s="156">
        <f>'区間記録処理'!F38</f>
      </c>
      <c r="H111" s="155">
        <f>'区間記録処理'!G38</f>
      </c>
      <c r="I111" s="156">
        <f>'区間記録処理'!H38</f>
      </c>
      <c r="J111" s="155">
        <f>'区間記録処理'!I38</f>
      </c>
      <c r="K111" s="156">
        <f>'区間記録処理'!J38</f>
      </c>
      <c r="L111" s="155">
        <f>'区間記録処理'!K38</f>
      </c>
      <c r="M111" s="156">
        <f>'区間記録処理'!L38</f>
      </c>
      <c r="N111" s="155">
        <f>'区間記録処理'!M38</f>
      </c>
      <c r="O111" s="169">
        <f>'区間記録処理'!N38</f>
      </c>
      <c r="P111" s="157">
        <f>'通過記録入力'!W38</f>
      </c>
      <c r="Q111" s="158"/>
      <c r="R111" s="159"/>
    </row>
    <row r="112" spans="1:18" ht="18.75" customHeight="1">
      <c r="A112" s="142" t="e">
        <f>'通過記録入力'!Y39</f>
        <v>#VALUE!</v>
      </c>
      <c r="B112" s="160"/>
      <c r="C112" s="161"/>
      <c r="D112" s="162">
        <f>'通過記録入力'!E39</f>
        <v>0</v>
      </c>
      <c r="E112" s="171">
        <f>'通過記録入力'!D39</f>
        <v>0</v>
      </c>
      <c r="F112" s="162">
        <f>'通過記録入力'!G39</f>
        <v>0</v>
      </c>
      <c r="G112" s="171">
        <f>'通過記録入力'!F39</f>
        <v>0</v>
      </c>
      <c r="H112" s="162">
        <f>'通過記録入力'!I39</f>
        <v>0</v>
      </c>
      <c r="I112" s="171">
        <f>'通過記録入力'!H39</f>
        <v>0</v>
      </c>
      <c r="J112" s="162">
        <f>'通過記録入力'!K39</f>
        <v>0</v>
      </c>
      <c r="K112" s="171">
        <f>'通過記録入力'!J39</f>
        <v>0</v>
      </c>
      <c r="L112" s="162">
        <f>'通過記録入力'!M39</f>
        <v>0</v>
      </c>
      <c r="M112" s="171">
        <f>'通過記録入力'!L39</f>
        <v>0</v>
      </c>
      <c r="N112" s="164">
        <f>'通過記録入力'!O39</f>
        <v>0</v>
      </c>
      <c r="O112" s="173">
        <f>'通過記録入力'!N39</f>
        <v>0</v>
      </c>
      <c r="P112" s="165">
        <f>'通過記録入力'!X39</f>
      </c>
      <c r="Q112" s="172">
        <f>'通過記録入力'!O39</f>
        <v>0</v>
      </c>
      <c r="R112" s="167"/>
    </row>
    <row r="113" spans="1:18" ht="18.75" customHeight="1" outlineLevel="1">
      <c r="A113" s="142"/>
      <c r="B113" s="143">
        <f>'通過記録入力'!B39</f>
      </c>
      <c r="C113" s="148">
        <f>'通過記録入力'!C39</f>
      </c>
      <c r="D113" s="174">
        <f>'通過記録入力'!P39</f>
      </c>
      <c r="E113" s="175"/>
      <c r="F113" s="174">
        <f>'通過記録入力'!Q39</f>
      </c>
      <c r="G113" s="175"/>
      <c r="H113" s="174">
        <f>'通過記録入力'!R39</f>
      </c>
      <c r="I113" s="175"/>
      <c r="J113" s="174">
        <f>'通過記録入力'!S39</f>
      </c>
      <c r="K113" s="175"/>
      <c r="L113" s="177">
        <f>'通過記録入力'!T39</f>
      </c>
      <c r="M113" s="175"/>
      <c r="N113" s="174">
        <f>'通過記録入力'!U39</f>
      </c>
      <c r="O113" s="178"/>
      <c r="P113" s="157">
        <f>'通過記録入力'!V39</f>
      </c>
      <c r="Q113" s="151"/>
      <c r="R113" s="152">
        <f>'通過記録入力'!N39</f>
        <v>0</v>
      </c>
    </row>
    <row r="114" spans="1:18" ht="18.75" customHeight="1" outlineLevel="1">
      <c r="A114" s="142"/>
      <c r="B114" s="153"/>
      <c r="C114" s="154"/>
      <c r="D114" s="155">
        <f>'通過記録入力'!E39</f>
        <v>0</v>
      </c>
      <c r="E114" s="156">
        <f>'通過記録入力'!D39</f>
        <v>0</v>
      </c>
      <c r="F114" s="155">
        <f>'区間記録処理'!E39</f>
      </c>
      <c r="G114" s="156">
        <f>'区間記録処理'!F39</f>
      </c>
      <c r="H114" s="155">
        <f>'区間記録処理'!G39</f>
      </c>
      <c r="I114" s="156">
        <f>'区間記録処理'!H39</f>
      </c>
      <c r="J114" s="155">
        <f>'区間記録処理'!I39</f>
      </c>
      <c r="K114" s="156">
        <f>'区間記録処理'!J39</f>
      </c>
      <c r="L114" s="155">
        <f>'区間記録処理'!K39</f>
      </c>
      <c r="M114" s="156">
        <f>'区間記録処理'!L39</f>
      </c>
      <c r="N114" s="155">
        <f>'区間記録処理'!M39</f>
      </c>
      <c r="O114" s="169">
        <f>'区間記録処理'!N39</f>
      </c>
      <c r="P114" s="170">
        <f>'通過記録入力'!W39</f>
      </c>
      <c r="Q114" s="158"/>
      <c r="R114" s="159"/>
    </row>
    <row r="115" spans="1:18" ht="18.75" customHeight="1">
      <c r="A115" s="142" t="e">
        <f>'通過記録入力'!Y40</f>
        <v>#VALUE!</v>
      </c>
      <c r="B115" s="160"/>
      <c r="C115" s="161"/>
      <c r="D115" s="162">
        <f>'通過記録入力'!E40</f>
        <v>0</v>
      </c>
      <c r="E115" s="171">
        <f>'通過記録入力'!D40</f>
        <v>0</v>
      </c>
      <c r="F115" s="162">
        <f>'通過記録入力'!G40</f>
        <v>0</v>
      </c>
      <c r="G115" s="171">
        <f>'通過記録入力'!F40</f>
        <v>0</v>
      </c>
      <c r="H115" s="162">
        <f>'通過記録入力'!I40</f>
        <v>0</v>
      </c>
      <c r="I115" s="171">
        <f>'通過記録入力'!H40</f>
        <v>0</v>
      </c>
      <c r="J115" s="162">
        <f>'通過記録入力'!K40</f>
        <v>0</v>
      </c>
      <c r="K115" s="171">
        <f>'通過記録入力'!J40</f>
        <v>0</v>
      </c>
      <c r="L115" s="164">
        <f>'通過記録入力'!M40</f>
        <v>0</v>
      </c>
      <c r="M115" s="171">
        <f>'通過記録入力'!L40</f>
        <v>0</v>
      </c>
      <c r="N115" s="164">
        <f>'通過記録入力'!O40</f>
        <v>0</v>
      </c>
      <c r="O115" s="173">
        <f>'通過記録入力'!N40</f>
        <v>0</v>
      </c>
      <c r="P115" s="165">
        <f>'通過記録入力'!X40</f>
      </c>
      <c r="Q115" s="172">
        <f>'通過記録入力'!O40</f>
        <v>0</v>
      </c>
      <c r="R115" s="167"/>
    </row>
    <row r="116" spans="1:18" ht="18.75" customHeight="1" outlineLevel="1">
      <c r="A116" s="142"/>
      <c r="B116" s="143">
        <f>'通過記録入力'!B40</f>
      </c>
      <c r="C116" s="148">
        <f>'通過記録入力'!C40</f>
      </c>
      <c r="D116" s="174">
        <f>'通過記録入力'!P40</f>
      </c>
      <c r="E116" s="175"/>
      <c r="F116" s="174">
        <f>'通過記録入力'!Q40</f>
      </c>
      <c r="G116" s="175"/>
      <c r="H116" s="174">
        <f>'通過記録入力'!R40</f>
      </c>
      <c r="I116" s="175"/>
      <c r="J116" s="174">
        <f>'通過記録入力'!S40</f>
      </c>
      <c r="K116" s="175"/>
      <c r="L116" s="177">
        <f>'通過記録入力'!T40</f>
      </c>
      <c r="M116" s="175"/>
      <c r="N116" s="174">
        <f>'通過記録入力'!U40</f>
      </c>
      <c r="O116" s="178"/>
      <c r="P116" s="157">
        <f>'通過記録入力'!V40</f>
      </c>
      <c r="Q116" s="151"/>
      <c r="R116" s="152">
        <f>'通過記録入力'!N40</f>
        <v>0</v>
      </c>
    </row>
    <row r="117" spans="1:18" ht="18.75" customHeight="1" outlineLevel="1">
      <c r="A117" s="142"/>
      <c r="B117" s="153"/>
      <c r="C117" s="154"/>
      <c r="D117" s="155">
        <f>'通過記録入力'!E40</f>
        <v>0</v>
      </c>
      <c r="E117" s="156">
        <f>'通過記録入力'!D40</f>
        <v>0</v>
      </c>
      <c r="F117" s="155">
        <f>'区間記録処理'!E40</f>
      </c>
      <c r="G117" s="156">
        <f>'区間記録処理'!F40</f>
      </c>
      <c r="H117" s="155">
        <f>'区間記録処理'!G40</f>
      </c>
      <c r="I117" s="156">
        <f>'区間記録処理'!H40</f>
      </c>
      <c r="J117" s="155">
        <f>'区間記録処理'!I40</f>
      </c>
      <c r="K117" s="156">
        <f>'区間記録処理'!J40</f>
      </c>
      <c r="L117" s="155">
        <f>'区間記録処理'!K40</f>
      </c>
      <c r="M117" s="156">
        <f>'区間記録処理'!L40</f>
      </c>
      <c r="N117" s="155">
        <f>'区間記録処理'!M40</f>
      </c>
      <c r="O117" s="169">
        <f>'区間記録処理'!N40</f>
      </c>
      <c r="P117" s="170">
        <f>'通過記録入力'!W40</f>
      </c>
      <c r="Q117" s="158"/>
      <c r="R117" s="159"/>
    </row>
    <row r="118" spans="1:18" ht="18.75" customHeight="1">
      <c r="A118" s="142" t="e">
        <f>'通過記録入力'!Y41</f>
        <v>#VALUE!</v>
      </c>
      <c r="B118" s="160"/>
      <c r="C118" s="161"/>
      <c r="D118" s="162">
        <f>'通過記録入力'!E41</f>
        <v>0</v>
      </c>
      <c r="E118" s="171">
        <f>'通過記録入力'!D41</f>
        <v>0</v>
      </c>
      <c r="F118" s="162">
        <f>'通過記録入力'!G41</f>
        <v>0</v>
      </c>
      <c r="G118" s="171">
        <f>'通過記録入力'!F41</f>
        <v>0</v>
      </c>
      <c r="H118" s="162">
        <f>'通過記録入力'!I41</f>
        <v>0</v>
      </c>
      <c r="I118" s="171">
        <f>'通過記録入力'!H41</f>
        <v>0</v>
      </c>
      <c r="J118" s="162">
        <f>'通過記録入力'!K41</f>
        <v>0</v>
      </c>
      <c r="K118" s="171">
        <f>'通過記録入力'!J41</f>
        <v>0</v>
      </c>
      <c r="L118" s="164">
        <f>'通過記録入力'!M41</f>
        <v>0</v>
      </c>
      <c r="M118" s="171">
        <f>'通過記録入力'!L41</f>
        <v>0</v>
      </c>
      <c r="N118" s="164">
        <f>'通過記録入力'!O41</f>
        <v>0</v>
      </c>
      <c r="O118" s="173">
        <f>'通過記録入力'!N41</f>
        <v>0</v>
      </c>
      <c r="P118" s="165">
        <f>'通過記録入力'!X41</f>
      </c>
      <c r="Q118" s="172">
        <f>'通過記録入力'!O41</f>
        <v>0</v>
      </c>
      <c r="R118" s="167"/>
    </row>
    <row r="119" spans="1:18" ht="18.75" customHeight="1" outlineLevel="1">
      <c r="A119" s="142"/>
      <c r="B119" s="143">
        <f>'通過記録入力'!B41</f>
      </c>
      <c r="C119" s="148">
        <f>'通過記録入力'!C41</f>
      </c>
      <c r="D119" s="174">
        <f>'通過記録入力'!P41</f>
      </c>
      <c r="E119" s="175"/>
      <c r="F119" s="174">
        <f>'通過記録入力'!Q41</f>
      </c>
      <c r="G119" s="175"/>
      <c r="H119" s="174">
        <f>'通過記録入力'!R41</f>
      </c>
      <c r="I119" s="175"/>
      <c r="J119" s="174">
        <f>'通過記録入力'!S41</f>
      </c>
      <c r="K119" s="175"/>
      <c r="L119" s="177">
        <f>'通過記録入力'!T41</f>
      </c>
      <c r="M119" s="175"/>
      <c r="N119" s="174">
        <f>'通過記録入力'!U41</f>
      </c>
      <c r="O119" s="178"/>
      <c r="P119" s="157">
        <f>'通過記録入力'!V41</f>
      </c>
      <c r="Q119" s="151"/>
      <c r="R119" s="152">
        <f>'通過記録入力'!N41</f>
        <v>0</v>
      </c>
    </row>
    <row r="120" spans="1:18" ht="18.75" customHeight="1" outlineLevel="1">
      <c r="A120" s="142"/>
      <c r="B120" s="153"/>
      <c r="C120" s="154"/>
      <c r="D120" s="155">
        <f>'通過記録入力'!E41</f>
        <v>0</v>
      </c>
      <c r="E120" s="156">
        <f>'通過記録入力'!D41</f>
        <v>0</v>
      </c>
      <c r="F120" s="155">
        <f>'区間記録処理'!E41</f>
      </c>
      <c r="G120" s="156">
        <f>'区間記録処理'!F41</f>
      </c>
      <c r="H120" s="155">
        <f>'区間記録処理'!G41</f>
      </c>
      <c r="I120" s="156">
        <f>'区間記録処理'!H41</f>
      </c>
      <c r="J120" s="155">
        <f>'区間記録処理'!I41</f>
      </c>
      <c r="K120" s="156">
        <f>'区間記録処理'!J41</f>
      </c>
      <c r="L120" s="155">
        <f>'区間記録処理'!K41</f>
      </c>
      <c r="M120" s="156">
        <f>'区間記録処理'!L41</f>
      </c>
      <c r="N120" s="155">
        <f>'区間記録処理'!M41</f>
      </c>
      <c r="O120" s="169">
        <f>'区間記録処理'!N41</f>
      </c>
      <c r="P120" s="170">
        <f>'通過記録入力'!W41</f>
      </c>
      <c r="Q120" s="158"/>
      <c r="R120" s="159"/>
    </row>
    <row r="121" spans="1:18" ht="18.75" customHeight="1">
      <c r="A121" s="142" t="e">
        <f>'通過記録入力'!Y42</f>
        <v>#VALUE!</v>
      </c>
      <c r="B121" s="160"/>
      <c r="C121" s="161"/>
      <c r="D121" s="162">
        <f>'通過記録入力'!E42</f>
        <v>0</v>
      </c>
      <c r="E121" s="171">
        <f>'通過記録入力'!D42</f>
        <v>0</v>
      </c>
      <c r="F121" s="162">
        <f>'通過記録入力'!G42</f>
        <v>0</v>
      </c>
      <c r="G121" s="171">
        <f>'通過記録入力'!F42</f>
        <v>0</v>
      </c>
      <c r="H121" s="162">
        <f>'通過記録入力'!I42</f>
        <v>0</v>
      </c>
      <c r="I121" s="171">
        <f>'通過記録入力'!H42</f>
        <v>0</v>
      </c>
      <c r="J121" s="162">
        <f>'通過記録入力'!K42</f>
        <v>0</v>
      </c>
      <c r="K121" s="171">
        <f>'通過記録入力'!J42</f>
        <v>0</v>
      </c>
      <c r="L121" s="164">
        <f>'通過記録入力'!M42</f>
        <v>0</v>
      </c>
      <c r="M121" s="171">
        <f>'通過記録入力'!L42</f>
        <v>0</v>
      </c>
      <c r="N121" s="164">
        <f>'通過記録入力'!O42</f>
        <v>0</v>
      </c>
      <c r="O121" s="173">
        <f>'通過記録入力'!N42</f>
        <v>0</v>
      </c>
      <c r="P121" s="165">
        <f>'通過記録入力'!X42</f>
      </c>
      <c r="Q121" s="172">
        <f>'通過記録入力'!O42</f>
        <v>0</v>
      </c>
      <c r="R121" s="167"/>
    </row>
    <row r="122" spans="1:18" ht="18.75" customHeight="1" outlineLevel="1">
      <c r="A122" s="142"/>
      <c r="B122" s="143">
        <f>'通過記録入力'!B42</f>
      </c>
      <c r="C122" s="148">
        <f>'通過記録入力'!C42</f>
      </c>
      <c r="D122" s="174">
        <f>'通過記録入力'!P42</f>
      </c>
      <c r="E122" s="175"/>
      <c r="F122" s="174">
        <f>'通過記録入力'!Q42</f>
      </c>
      <c r="G122" s="175"/>
      <c r="H122" s="174">
        <f>'通過記録入力'!R42</f>
      </c>
      <c r="I122" s="175"/>
      <c r="J122" s="174">
        <f>'通過記録入力'!S42</f>
      </c>
      <c r="K122" s="175"/>
      <c r="L122" s="177">
        <f>'通過記録入力'!T42</f>
      </c>
      <c r="M122" s="175"/>
      <c r="N122" s="174">
        <f>'通過記録入力'!U42</f>
      </c>
      <c r="O122" s="178"/>
      <c r="P122" s="157">
        <f>'通過記録入力'!V42</f>
      </c>
      <c r="Q122" s="151"/>
      <c r="R122" s="152">
        <f>'通過記録入力'!N42</f>
        <v>0</v>
      </c>
    </row>
    <row r="123" spans="1:18" ht="18.75" customHeight="1" outlineLevel="1">
      <c r="A123" s="142"/>
      <c r="B123" s="153"/>
      <c r="C123" s="154"/>
      <c r="D123" s="155">
        <f>'通過記録入力'!E42</f>
        <v>0</v>
      </c>
      <c r="E123" s="156">
        <f>'通過記録入力'!D42</f>
        <v>0</v>
      </c>
      <c r="F123" s="155">
        <f>'区間記録処理'!E42</f>
      </c>
      <c r="G123" s="156">
        <f>'区間記録処理'!F42</f>
      </c>
      <c r="H123" s="155">
        <f>'区間記録処理'!G42</f>
      </c>
      <c r="I123" s="156">
        <f>'区間記録処理'!H42</f>
      </c>
      <c r="J123" s="155">
        <f>'区間記録処理'!I42</f>
      </c>
      <c r="K123" s="156">
        <f>'区間記録処理'!J42</f>
      </c>
      <c r="L123" s="155">
        <f>'区間記録処理'!K42</f>
      </c>
      <c r="M123" s="156">
        <f>'区間記録処理'!L42</f>
      </c>
      <c r="N123" s="155">
        <f>'区間記録処理'!M42</f>
      </c>
      <c r="O123" s="169">
        <f>'区間記録処理'!N42</f>
      </c>
      <c r="P123" s="170">
        <f>'通過記録入力'!W42</f>
      </c>
      <c r="Q123" s="158"/>
      <c r="R123" s="159"/>
    </row>
    <row r="124" spans="1:18" ht="18.75" customHeight="1">
      <c r="A124" s="142" t="e">
        <f>'通過記録入力'!Y43</f>
        <v>#VALUE!</v>
      </c>
      <c r="B124" s="160"/>
      <c r="C124" s="161"/>
      <c r="D124" s="162">
        <f>'通過記録入力'!E43</f>
        <v>0</v>
      </c>
      <c r="E124" s="171">
        <f>'通過記録入力'!D43</f>
        <v>0</v>
      </c>
      <c r="F124" s="162">
        <f>'通過記録入力'!G43</f>
        <v>0</v>
      </c>
      <c r="G124" s="171">
        <f>'通過記録入力'!F43</f>
        <v>0</v>
      </c>
      <c r="H124" s="162">
        <f>'通過記録入力'!I43</f>
        <v>0</v>
      </c>
      <c r="I124" s="171">
        <f>'通過記録入力'!H43</f>
        <v>0</v>
      </c>
      <c r="J124" s="162">
        <f>'通過記録入力'!K43</f>
        <v>0</v>
      </c>
      <c r="K124" s="171">
        <f>'通過記録入力'!J43</f>
        <v>0</v>
      </c>
      <c r="L124" s="164">
        <f>'通過記録入力'!M43</f>
        <v>0</v>
      </c>
      <c r="M124" s="171">
        <f>'通過記録入力'!L43</f>
        <v>0</v>
      </c>
      <c r="N124" s="164">
        <f>'通過記録入力'!O43</f>
        <v>0</v>
      </c>
      <c r="O124" s="173">
        <f>'通過記録入力'!N43</f>
        <v>0</v>
      </c>
      <c r="P124" s="165">
        <f>'通過記録入力'!X43</f>
      </c>
      <c r="Q124" s="172">
        <f>'通過記録入力'!O43</f>
        <v>0</v>
      </c>
      <c r="R124" s="167"/>
    </row>
    <row r="125" spans="1:18" ht="18.75" customHeight="1" outlineLevel="1">
      <c r="A125" s="142"/>
      <c r="B125" s="143">
        <f>'通過記録入力'!B43</f>
      </c>
      <c r="C125" s="148">
        <f>'通過記録入力'!C43</f>
      </c>
      <c r="D125" s="174">
        <f>'通過記録入力'!P43</f>
      </c>
      <c r="E125" s="175"/>
      <c r="F125" s="174">
        <f>'通過記録入力'!Q43</f>
      </c>
      <c r="G125" s="175"/>
      <c r="H125" s="174">
        <f>'通過記録入力'!R43</f>
      </c>
      <c r="I125" s="175"/>
      <c r="J125" s="174">
        <f>'通過記録入力'!S43</f>
      </c>
      <c r="K125" s="175"/>
      <c r="L125" s="177">
        <f>'通過記録入力'!T43</f>
      </c>
      <c r="M125" s="175"/>
      <c r="N125" s="174">
        <f>'通過記録入力'!U43</f>
      </c>
      <c r="O125" s="178"/>
      <c r="P125" s="157">
        <f>'通過記録入力'!V43</f>
      </c>
      <c r="Q125" s="151"/>
      <c r="R125" s="152">
        <f>'通過記録入力'!N43</f>
        <v>0</v>
      </c>
    </row>
    <row r="126" spans="1:18" ht="18.75" customHeight="1" outlineLevel="1">
      <c r="A126" s="142"/>
      <c r="B126" s="153"/>
      <c r="C126" s="154"/>
      <c r="D126" s="155">
        <f>'通過記録入力'!E43</f>
        <v>0</v>
      </c>
      <c r="E126" s="156">
        <f>'通過記録入力'!D43</f>
        <v>0</v>
      </c>
      <c r="F126" s="155">
        <f>'区間記録処理'!E43</f>
      </c>
      <c r="G126" s="156">
        <f>'区間記録処理'!F43</f>
      </c>
      <c r="H126" s="155">
        <f>'区間記録処理'!G43</f>
      </c>
      <c r="I126" s="156">
        <f>'区間記録処理'!H43</f>
      </c>
      <c r="J126" s="155">
        <f>'区間記録処理'!I43</f>
      </c>
      <c r="K126" s="156">
        <f>'区間記録処理'!J43</f>
      </c>
      <c r="L126" s="155">
        <f>'区間記録処理'!K43</f>
      </c>
      <c r="M126" s="156">
        <f>'区間記録処理'!L43</f>
      </c>
      <c r="N126" s="155">
        <f>'区間記録処理'!M43</f>
      </c>
      <c r="O126" s="169">
        <f>'区間記録処理'!N43</f>
      </c>
      <c r="P126" s="170">
        <f>'通過記録入力'!W43</f>
      </c>
      <c r="Q126" s="158"/>
      <c r="R126" s="159"/>
    </row>
    <row r="127" spans="1:18" ht="18.75" customHeight="1">
      <c r="A127" s="142" t="e">
        <f>'通過記録入力'!Y44</f>
        <v>#VALUE!</v>
      </c>
      <c r="B127" s="160"/>
      <c r="C127" s="161"/>
      <c r="D127" s="162">
        <f>'通過記録入力'!E44</f>
        <v>0</v>
      </c>
      <c r="E127" s="171">
        <f>'通過記録入力'!D44</f>
        <v>0</v>
      </c>
      <c r="F127" s="162">
        <f>'通過記録入力'!G44</f>
        <v>0</v>
      </c>
      <c r="G127" s="171">
        <f>'通過記録入力'!F44</f>
        <v>0</v>
      </c>
      <c r="H127" s="162">
        <f>'通過記録入力'!I44</f>
        <v>0</v>
      </c>
      <c r="I127" s="171">
        <f>'通過記録入力'!H44</f>
        <v>0</v>
      </c>
      <c r="J127" s="162">
        <f>'通過記録入力'!K44</f>
        <v>0</v>
      </c>
      <c r="K127" s="171">
        <f>'通過記録入力'!J44</f>
        <v>0</v>
      </c>
      <c r="L127" s="164">
        <f>'通過記録入力'!M44</f>
        <v>0</v>
      </c>
      <c r="M127" s="171">
        <f>'通過記録入力'!L44</f>
        <v>0</v>
      </c>
      <c r="N127" s="164">
        <f>'通過記録入力'!O44</f>
        <v>0</v>
      </c>
      <c r="O127" s="173">
        <f>'通過記録入力'!N44</f>
        <v>0</v>
      </c>
      <c r="P127" s="165">
        <f>'通過記録入力'!X44</f>
      </c>
      <c r="Q127" s="172">
        <f>'通過記録入力'!O44</f>
        <v>0</v>
      </c>
      <c r="R127" s="167"/>
    </row>
    <row r="128" spans="1:18" ht="18.75" customHeight="1" outlineLevel="1">
      <c r="A128" s="142"/>
      <c r="B128" s="143">
        <f>'通過記録入力'!B44</f>
      </c>
      <c r="C128" s="148">
        <f>'通過記録入力'!C44</f>
      </c>
      <c r="D128" s="174">
        <f>'通過記録入力'!P44</f>
      </c>
      <c r="E128" s="175"/>
      <c r="F128" s="174">
        <f>'通過記録入力'!Q44</f>
      </c>
      <c r="G128" s="175"/>
      <c r="H128" s="174">
        <f>'通過記録入力'!R44</f>
      </c>
      <c r="I128" s="175"/>
      <c r="J128" s="174">
        <f>'通過記録入力'!S44</f>
      </c>
      <c r="K128" s="175"/>
      <c r="L128" s="177">
        <f>'通過記録入力'!T44</f>
      </c>
      <c r="M128" s="175"/>
      <c r="N128" s="174">
        <f>'通過記録入力'!U44</f>
      </c>
      <c r="O128" s="178"/>
      <c r="P128" s="157">
        <f>'通過記録入力'!V44</f>
      </c>
      <c r="Q128" s="151"/>
      <c r="R128" s="152">
        <f>'通過記録入力'!N44</f>
        <v>0</v>
      </c>
    </row>
    <row r="129" spans="1:18" ht="18.75" customHeight="1" outlineLevel="1">
      <c r="A129" s="142"/>
      <c r="B129" s="153"/>
      <c r="C129" s="154"/>
      <c r="D129" s="155">
        <f>'通過記録入力'!E44</f>
        <v>0</v>
      </c>
      <c r="E129" s="156">
        <f>'通過記録入力'!D44</f>
        <v>0</v>
      </c>
      <c r="F129" s="155">
        <f>'区間記録処理'!E44</f>
      </c>
      <c r="G129" s="156">
        <f>'区間記録処理'!F44</f>
      </c>
      <c r="H129" s="155">
        <f>'区間記録処理'!G44</f>
      </c>
      <c r="I129" s="156">
        <f>'区間記録処理'!H44</f>
      </c>
      <c r="J129" s="155">
        <f>'区間記録処理'!I44</f>
      </c>
      <c r="K129" s="156">
        <f>'区間記録処理'!J44</f>
      </c>
      <c r="L129" s="155">
        <f>'区間記録処理'!K44</f>
      </c>
      <c r="M129" s="156">
        <f>'区間記録処理'!L44</f>
      </c>
      <c r="N129" s="155">
        <f>'区間記録処理'!M44</f>
      </c>
      <c r="O129" s="169">
        <f>'区間記録処理'!N44</f>
      </c>
      <c r="P129" s="170">
        <f>'通過記録入力'!W44</f>
      </c>
      <c r="Q129" s="158"/>
      <c r="R129" s="159"/>
    </row>
    <row r="130" spans="1:18" ht="18.75" customHeight="1">
      <c r="A130" s="142" t="e">
        <f>'通過記録入力'!Y45</f>
        <v>#VALUE!</v>
      </c>
      <c r="B130" s="160"/>
      <c r="C130" s="161"/>
      <c r="D130" s="162">
        <f>'通過記録入力'!E45</f>
        <v>0</v>
      </c>
      <c r="E130" s="171">
        <f>'通過記録入力'!D45</f>
        <v>0</v>
      </c>
      <c r="F130" s="162">
        <f>'通過記録入力'!G45</f>
        <v>0</v>
      </c>
      <c r="G130" s="171">
        <f>'通過記録入力'!F45</f>
        <v>0</v>
      </c>
      <c r="H130" s="162">
        <f>'通過記録入力'!I45</f>
        <v>0</v>
      </c>
      <c r="I130" s="171">
        <f>'通過記録入力'!H45</f>
        <v>0</v>
      </c>
      <c r="J130" s="162">
        <f>'通過記録入力'!K45</f>
        <v>0</v>
      </c>
      <c r="K130" s="171">
        <f>'通過記録入力'!J45</f>
        <v>0</v>
      </c>
      <c r="L130" s="164">
        <f>'通過記録入力'!M45</f>
        <v>0</v>
      </c>
      <c r="M130" s="171">
        <f>'通過記録入力'!L45</f>
        <v>0</v>
      </c>
      <c r="N130" s="164">
        <f>'通過記録入力'!O45</f>
        <v>0</v>
      </c>
      <c r="O130" s="173">
        <f>'通過記録入力'!N45</f>
        <v>0</v>
      </c>
      <c r="P130" s="165">
        <f>'通過記録入力'!X45</f>
      </c>
      <c r="Q130" s="172">
        <f>'通過記録入力'!O45</f>
        <v>0</v>
      </c>
      <c r="R130" s="167"/>
    </row>
    <row r="131" spans="1:18" ht="18.75" customHeight="1" outlineLevel="1">
      <c r="A131" s="142"/>
      <c r="B131" s="143">
        <f>'通過記録入力'!B45</f>
      </c>
      <c r="C131" s="148">
        <f>'通過記録入力'!C45</f>
      </c>
      <c r="D131" s="174">
        <f>'通過記録入力'!P45</f>
      </c>
      <c r="E131" s="175"/>
      <c r="F131" s="174">
        <f>'通過記録入力'!Q45</f>
      </c>
      <c r="G131" s="175"/>
      <c r="H131" s="174">
        <f>'通過記録入力'!R45</f>
      </c>
      <c r="I131" s="175"/>
      <c r="J131" s="174">
        <f>'通過記録入力'!S45</f>
      </c>
      <c r="K131" s="175"/>
      <c r="L131" s="177">
        <f>'通過記録入力'!T45</f>
      </c>
      <c r="M131" s="175"/>
      <c r="N131" s="174">
        <f>'通過記録入力'!U45</f>
      </c>
      <c r="O131" s="178"/>
      <c r="P131" s="157">
        <f>'通過記録入力'!V45</f>
      </c>
      <c r="Q131" s="151"/>
      <c r="R131" s="152">
        <f>'通過記録入力'!N45</f>
        <v>0</v>
      </c>
    </row>
    <row r="132" spans="1:18" ht="18.75" customHeight="1" outlineLevel="1">
      <c r="A132" s="142"/>
      <c r="B132" s="153"/>
      <c r="C132" s="154"/>
      <c r="D132" s="155">
        <f>'通過記録入力'!E45</f>
        <v>0</v>
      </c>
      <c r="E132" s="156">
        <f>'通過記録入力'!D45</f>
        <v>0</v>
      </c>
      <c r="F132" s="155">
        <f>'区間記録処理'!E45</f>
      </c>
      <c r="G132" s="156">
        <f>'区間記録処理'!F45</f>
      </c>
      <c r="H132" s="155">
        <f>'区間記録処理'!G45</f>
      </c>
      <c r="I132" s="156">
        <f>'区間記録処理'!H45</f>
      </c>
      <c r="J132" s="155">
        <f>'区間記録処理'!I45</f>
      </c>
      <c r="K132" s="156">
        <f>'区間記録処理'!J45</f>
      </c>
      <c r="L132" s="155">
        <f>'区間記録処理'!K45</f>
      </c>
      <c r="M132" s="156">
        <f>'区間記録処理'!L45</f>
      </c>
      <c r="N132" s="155">
        <f>'区間記録処理'!M45</f>
      </c>
      <c r="O132" s="169">
        <f>'区間記録処理'!N45</f>
      </c>
      <c r="P132" s="170">
        <f>'通過記録入力'!W45</f>
      </c>
      <c r="Q132" s="158"/>
      <c r="R132" s="159"/>
    </row>
    <row r="133" spans="1:18" ht="18.75" customHeight="1">
      <c r="A133" s="142" t="e">
        <f>'通過記録入力'!Y46</f>
        <v>#VALUE!</v>
      </c>
      <c r="B133" s="160"/>
      <c r="C133" s="161"/>
      <c r="D133" s="162">
        <f>'通過記録入力'!E46</f>
        <v>0</v>
      </c>
      <c r="E133" s="171">
        <f>'通過記録入力'!D46</f>
        <v>0</v>
      </c>
      <c r="F133" s="162">
        <f>'通過記録入力'!G46</f>
        <v>0</v>
      </c>
      <c r="G133" s="171">
        <f>'通過記録入力'!F46</f>
        <v>0</v>
      </c>
      <c r="H133" s="162">
        <f>'通過記録入力'!I46</f>
        <v>0</v>
      </c>
      <c r="I133" s="171">
        <f>'通過記録入力'!H46</f>
        <v>0</v>
      </c>
      <c r="J133" s="162">
        <f>'通過記録入力'!K46</f>
        <v>0</v>
      </c>
      <c r="K133" s="171">
        <f>'通過記録入力'!J46</f>
        <v>0</v>
      </c>
      <c r="L133" s="164">
        <f>'通過記録入力'!M46</f>
        <v>0</v>
      </c>
      <c r="M133" s="171">
        <f>'通過記録入力'!L46</f>
        <v>0</v>
      </c>
      <c r="N133" s="164">
        <f>'通過記録入力'!O46</f>
        <v>0</v>
      </c>
      <c r="O133" s="173">
        <f>'通過記録入力'!N46</f>
        <v>0</v>
      </c>
      <c r="P133" s="165">
        <f>'通過記録入力'!X46</f>
      </c>
      <c r="Q133" s="172">
        <f>'通過記録入力'!O46</f>
        <v>0</v>
      </c>
      <c r="R133" s="167"/>
    </row>
    <row r="134" spans="1:18" ht="18.75" customHeight="1" outlineLevel="1">
      <c r="A134" s="142"/>
      <c r="B134" s="143">
        <f>'通過記録入力'!B46</f>
      </c>
      <c r="C134" s="148">
        <f>'通過記録入力'!C46</f>
      </c>
      <c r="D134" s="174">
        <f>'通過記録入力'!P46</f>
      </c>
      <c r="E134" s="175"/>
      <c r="F134" s="174">
        <f>'通過記録入力'!Q46</f>
      </c>
      <c r="G134" s="175"/>
      <c r="H134" s="174">
        <f>'通過記録入力'!R46</f>
      </c>
      <c r="I134" s="175"/>
      <c r="J134" s="174">
        <f>'通過記録入力'!S46</f>
      </c>
      <c r="K134" s="175"/>
      <c r="L134" s="177">
        <f>'通過記録入力'!T46</f>
      </c>
      <c r="M134" s="175"/>
      <c r="N134" s="174">
        <f>'通過記録入力'!U46</f>
      </c>
      <c r="O134" s="178"/>
      <c r="P134" s="157">
        <f>'通過記録入力'!V46</f>
      </c>
      <c r="Q134" s="151"/>
      <c r="R134" s="152">
        <f>'通過記録入力'!N46</f>
        <v>0</v>
      </c>
    </row>
    <row r="135" spans="1:18" ht="18.75" customHeight="1" outlineLevel="1">
      <c r="A135" s="142"/>
      <c r="B135" s="153"/>
      <c r="C135" s="154"/>
      <c r="D135" s="155">
        <f>'通過記録入力'!E46</f>
        <v>0</v>
      </c>
      <c r="E135" s="156">
        <f>'通過記録入力'!D46</f>
        <v>0</v>
      </c>
      <c r="F135" s="155">
        <f>'区間記録処理'!E46</f>
      </c>
      <c r="G135" s="156">
        <f>'区間記録処理'!F46</f>
      </c>
      <c r="H135" s="155">
        <f>'区間記録処理'!G46</f>
      </c>
      <c r="I135" s="156">
        <f>'区間記録処理'!H46</f>
      </c>
      <c r="J135" s="155">
        <f>'区間記録処理'!I46</f>
      </c>
      <c r="K135" s="156">
        <f>'区間記録処理'!J46</f>
      </c>
      <c r="L135" s="155">
        <f>'区間記録処理'!K46</f>
      </c>
      <c r="M135" s="156">
        <f>'区間記録処理'!L46</f>
      </c>
      <c r="N135" s="155">
        <f>'区間記録処理'!M46</f>
      </c>
      <c r="O135" s="169">
        <f>'区間記録処理'!N46</f>
      </c>
      <c r="P135" s="170">
        <f>'通過記録入力'!W46</f>
      </c>
      <c r="Q135" s="158"/>
      <c r="R135" s="159"/>
    </row>
    <row r="136" spans="1:18" ht="18.75" customHeight="1">
      <c r="A136" s="142" t="e">
        <f>'通過記録入力'!Y47</f>
        <v>#VALUE!</v>
      </c>
      <c r="B136" s="160"/>
      <c r="C136" s="161"/>
      <c r="D136" s="162">
        <f>'通過記録入力'!E47</f>
        <v>0</v>
      </c>
      <c r="E136" s="171">
        <f>'通過記録入力'!D47</f>
        <v>0</v>
      </c>
      <c r="F136" s="162">
        <f>'通過記録入力'!G47</f>
        <v>0</v>
      </c>
      <c r="G136" s="171">
        <f>'通過記録入力'!F47</f>
        <v>0</v>
      </c>
      <c r="H136" s="162">
        <f>'通過記録入力'!I47</f>
        <v>0</v>
      </c>
      <c r="I136" s="171">
        <f>'通過記録入力'!H47</f>
        <v>0</v>
      </c>
      <c r="J136" s="162">
        <f>'通過記録入力'!K47</f>
        <v>0</v>
      </c>
      <c r="K136" s="171">
        <f>'通過記録入力'!J47</f>
        <v>0</v>
      </c>
      <c r="L136" s="164">
        <f>'通過記録入力'!M47</f>
        <v>0</v>
      </c>
      <c r="M136" s="171">
        <f>'通過記録入力'!L47</f>
        <v>0</v>
      </c>
      <c r="N136" s="164">
        <f>'通過記録入力'!O47</f>
        <v>0</v>
      </c>
      <c r="O136" s="173">
        <f>'通過記録入力'!N47</f>
        <v>0</v>
      </c>
      <c r="P136" s="165">
        <f>'通過記録入力'!X47</f>
      </c>
      <c r="Q136" s="172">
        <f>'通過記録入力'!O47</f>
        <v>0</v>
      </c>
      <c r="R136" s="167"/>
    </row>
    <row r="137" spans="1:18" ht="18.75" customHeight="1" outlineLevel="1">
      <c r="A137" s="142"/>
      <c r="B137" s="143">
        <f>'通過記録入力'!B47</f>
      </c>
      <c r="C137" s="148">
        <f>'通過記録入力'!C47</f>
      </c>
      <c r="D137" s="174">
        <f>'通過記録入力'!P47</f>
      </c>
      <c r="E137" s="175"/>
      <c r="F137" s="174">
        <f>'通過記録入力'!Q47</f>
      </c>
      <c r="G137" s="175"/>
      <c r="H137" s="174">
        <f>'通過記録入力'!R47</f>
      </c>
      <c r="I137" s="175"/>
      <c r="J137" s="174">
        <f>'通過記録入力'!S47</f>
      </c>
      <c r="K137" s="175"/>
      <c r="L137" s="177">
        <f>'通過記録入力'!T47</f>
      </c>
      <c r="M137" s="175"/>
      <c r="N137" s="174">
        <f>'通過記録入力'!U47</f>
      </c>
      <c r="O137" s="178"/>
      <c r="P137" s="157">
        <f>'通過記録入力'!V47</f>
      </c>
      <c r="Q137" s="151"/>
      <c r="R137" s="152">
        <f>'通過記録入力'!N47</f>
        <v>0</v>
      </c>
    </row>
    <row r="138" spans="1:18" ht="18.75" customHeight="1" outlineLevel="1">
      <c r="A138" s="142"/>
      <c r="B138" s="153"/>
      <c r="C138" s="154"/>
      <c r="D138" s="155">
        <f>'通過記録入力'!E47</f>
        <v>0</v>
      </c>
      <c r="E138" s="156">
        <f>'通過記録入力'!D47</f>
        <v>0</v>
      </c>
      <c r="F138" s="155">
        <f>'区間記録処理'!E47</f>
      </c>
      <c r="G138" s="156">
        <f>'区間記録処理'!F47</f>
      </c>
      <c r="H138" s="155">
        <f>'区間記録処理'!G47</f>
      </c>
      <c r="I138" s="156">
        <f>'区間記録処理'!H47</f>
      </c>
      <c r="J138" s="155">
        <f>'区間記録処理'!I47</f>
      </c>
      <c r="K138" s="156">
        <f>'区間記録処理'!J47</f>
      </c>
      <c r="L138" s="155">
        <f>'区間記録処理'!K47</f>
      </c>
      <c r="M138" s="156">
        <f>'区間記録処理'!L47</f>
      </c>
      <c r="N138" s="155">
        <f>'区間記録処理'!M47</f>
      </c>
      <c r="O138" s="169">
        <f>'区間記録処理'!N47</f>
      </c>
      <c r="P138" s="170">
        <f>'通過記録入力'!W47</f>
      </c>
      <c r="Q138" s="158"/>
      <c r="R138" s="159"/>
    </row>
    <row r="139" spans="1:18" ht="18.75" customHeight="1">
      <c r="A139" s="142" t="e">
        <f>'通過記録入力'!Y48</f>
        <v>#VALUE!</v>
      </c>
      <c r="B139" s="160"/>
      <c r="C139" s="161"/>
      <c r="D139" s="162">
        <f>'通過記録入力'!E48</f>
        <v>0</v>
      </c>
      <c r="E139" s="171">
        <f>'通過記録入力'!D48</f>
        <v>0</v>
      </c>
      <c r="F139" s="162">
        <f>'通過記録入力'!G48</f>
        <v>0</v>
      </c>
      <c r="G139" s="171">
        <f>'通過記録入力'!F48</f>
        <v>0</v>
      </c>
      <c r="H139" s="162">
        <f>'通過記録入力'!I48</f>
        <v>0</v>
      </c>
      <c r="I139" s="171">
        <f>'通過記録入力'!H48</f>
        <v>0</v>
      </c>
      <c r="J139" s="162">
        <f>'通過記録入力'!K48</f>
        <v>0</v>
      </c>
      <c r="K139" s="171">
        <f>'通過記録入力'!J48</f>
        <v>0</v>
      </c>
      <c r="L139" s="164">
        <f>'通過記録入力'!M48</f>
        <v>0</v>
      </c>
      <c r="M139" s="171">
        <f>'通過記録入力'!L48</f>
        <v>0</v>
      </c>
      <c r="N139" s="164">
        <f>'通過記録入力'!O48</f>
        <v>0</v>
      </c>
      <c r="O139" s="173">
        <f>'通過記録入力'!N48</f>
        <v>0</v>
      </c>
      <c r="P139" s="165">
        <f>'通過記録入力'!X48</f>
      </c>
      <c r="Q139" s="172">
        <f>'通過記録入力'!O48</f>
        <v>0</v>
      </c>
      <c r="R139" s="167"/>
    </row>
    <row r="140" spans="1:18" ht="18.75" customHeight="1" outlineLevel="1">
      <c r="A140" s="142"/>
      <c r="B140" s="143">
        <f>'通過記録入力'!B48</f>
      </c>
      <c r="C140" s="148">
        <f>'通過記録入力'!C48</f>
      </c>
      <c r="D140" s="174">
        <f>'通過記録入力'!P48</f>
      </c>
      <c r="E140" s="175"/>
      <c r="F140" s="174">
        <f>'通過記録入力'!Q48</f>
      </c>
      <c r="G140" s="175"/>
      <c r="H140" s="174">
        <f>'通過記録入力'!R48</f>
      </c>
      <c r="I140" s="175"/>
      <c r="J140" s="174">
        <f>'通過記録入力'!S48</f>
      </c>
      <c r="K140" s="175"/>
      <c r="L140" s="174">
        <f>'通過記録入力'!T48</f>
      </c>
      <c r="M140" s="175"/>
      <c r="N140" s="174">
        <f>'通過記録入力'!U48</f>
      </c>
      <c r="O140" s="178"/>
      <c r="P140" s="157">
        <f>'通過記録入力'!V48</f>
      </c>
      <c r="Q140" s="151"/>
      <c r="R140" s="152">
        <f>'通過記録入力'!N48</f>
        <v>0</v>
      </c>
    </row>
    <row r="141" spans="1:18" ht="18.75" customHeight="1" outlineLevel="1" thickBot="1">
      <c r="A141" s="142"/>
      <c r="B141" s="153"/>
      <c r="C141" s="181"/>
      <c r="D141" s="182">
        <f>'通過記録入力'!E48</f>
        <v>0</v>
      </c>
      <c r="E141" s="183">
        <f>'通過記録入力'!D48</f>
        <v>0</v>
      </c>
      <c r="F141" s="182">
        <f>'区間記録処理'!E48</f>
      </c>
      <c r="G141" s="183">
        <f>'区間記録処理'!F48</f>
      </c>
      <c r="H141" s="182">
        <f>'区間記録処理'!G48</f>
      </c>
      <c r="I141" s="183">
        <f>'区間記録処理'!H48</f>
      </c>
      <c r="J141" s="182">
        <f>'区間記録処理'!I48</f>
      </c>
      <c r="K141" s="183">
        <f>'区間記録処理'!J48</f>
      </c>
      <c r="L141" s="182">
        <f>'区間記録処理'!K48</f>
      </c>
      <c r="M141" s="183">
        <f>'区間記録処理'!L48</f>
      </c>
      <c r="N141" s="182">
        <f>'区間記録処理'!M48</f>
      </c>
      <c r="O141" s="184">
        <f>'区間記録処理'!N48</f>
      </c>
      <c r="P141" s="185">
        <f>'通過記録入力'!W48</f>
      </c>
      <c r="Q141" s="186"/>
      <c r="R141" s="187"/>
    </row>
    <row r="142" spans="2:18" ht="14.25">
      <c r="B142" s="189"/>
      <c r="C142" s="189"/>
      <c r="D142" s="189"/>
      <c r="E142" s="190"/>
      <c r="F142" s="189"/>
      <c r="G142" s="189"/>
      <c r="H142" s="189"/>
      <c r="I142" s="189"/>
      <c r="J142" s="189"/>
      <c r="K142" s="189"/>
      <c r="L142" s="189"/>
      <c r="M142" s="189"/>
      <c r="N142" s="189"/>
      <c r="O142" s="189"/>
      <c r="P142" s="189"/>
      <c r="Q142" s="189"/>
      <c r="R142" s="189"/>
    </row>
  </sheetData>
  <sheetProtection/>
  <mergeCells count="20">
    <mergeCell ref="B2:R2"/>
    <mergeCell ref="P3:R3"/>
    <mergeCell ref="R4:R6"/>
    <mergeCell ref="N3:O3"/>
    <mergeCell ref="N5:O5"/>
    <mergeCell ref="P4:P6"/>
    <mergeCell ref="Q4:Q6"/>
    <mergeCell ref="J3:K3"/>
    <mergeCell ref="L3:M3"/>
    <mergeCell ref="B3:C3"/>
    <mergeCell ref="D3:E3"/>
    <mergeCell ref="F3:G3"/>
    <mergeCell ref="B4:B6"/>
    <mergeCell ref="C4:C6"/>
    <mergeCell ref="D5:E5"/>
    <mergeCell ref="F5:G5"/>
    <mergeCell ref="H5:I5"/>
    <mergeCell ref="J5:K5"/>
    <mergeCell ref="L5:M5"/>
    <mergeCell ref="H3:I3"/>
  </mergeCells>
  <dataValidations count="1">
    <dataValidation type="whole" allowBlank="1" showInputMessage="1" showErrorMessage="1" errorTitle="注意！" error="このセルの内容は変更できません。" sqref="A1:IV65536">
      <formula1>9999</formula1>
      <formula2>9999</formula2>
    </dataValidation>
  </dataValidations>
  <printOptions horizontalCentered="1"/>
  <pageMargins left="0.31496062992125984" right="0.31496062992125984" top="0.7874015748031497" bottom="1.1811023622047245" header="0" footer="0"/>
  <pageSetup blackAndWhite="1" fitToHeight="1" fitToWidth="1" orientation="portrait" paperSize="9" scale="51" r:id="rId2"/>
  <drawing r:id="rId1"/>
</worksheet>
</file>

<file path=xl/worksheets/sheet12.xml><?xml version="1.0" encoding="utf-8"?>
<worksheet xmlns="http://schemas.openxmlformats.org/spreadsheetml/2006/main" xmlns:r="http://schemas.openxmlformats.org/officeDocument/2006/relationships">
  <sheetPr codeName="Sheet7">
    <outlinePr summaryBelow="0" summaryRight="0"/>
    <pageSetUpPr fitToPage="1"/>
  </sheetPr>
  <dimension ref="A2:T142"/>
  <sheetViews>
    <sheetView showGridLines="0" showZeros="0" showOutlineSymbols="0" zoomScale="55" zoomScaleNormal="55" workbookViewId="0" topLeftCell="A1">
      <pane ySplit="6" topLeftCell="BM58" activePane="bottomLeft" state="frozen"/>
      <selection pane="topLeft" activeCell="E15" sqref="E15"/>
      <selection pane="bottomLeft" activeCell="B3" sqref="B3:C3"/>
    </sheetView>
  </sheetViews>
  <sheetFormatPr defaultColWidth="8.796875" defaultRowHeight="15" outlineLevelRow="1"/>
  <cols>
    <col min="1" max="1" width="3.59765625" style="3" customWidth="1"/>
    <col min="2" max="2" width="5.19921875" style="3" customWidth="1"/>
    <col min="3" max="3" width="7.09765625" style="3" customWidth="1"/>
    <col min="4" max="4" width="14.8984375" style="3" customWidth="1"/>
    <col min="5" max="5" width="5" style="31" customWidth="1"/>
    <col min="6" max="6" width="15" style="3" customWidth="1"/>
    <col min="7" max="7" width="5" style="3" customWidth="1"/>
    <col min="8" max="8" width="15" style="3" customWidth="1"/>
    <col min="9" max="9" width="5" style="3" customWidth="1"/>
    <col min="10" max="10" width="15" style="3" customWidth="1"/>
    <col min="11" max="11" width="5" style="3" customWidth="1"/>
    <col min="12" max="12" width="15" style="3" customWidth="1"/>
    <col min="13" max="13" width="5" style="3" customWidth="1"/>
    <col min="14" max="14" width="15" style="3" customWidth="1"/>
    <col min="15" max="15" width="5" style="3" customWidth="1"/>
    <col min="16" max="16" width="20" style="3" customWidth="1"/>
    <col min="17" max="17" width="18" style="3" customWidth="1"/>
    <col min="18" max="18" width="2.8984375" style="3" customWidth="1"/>
    <col min="19" max="19" width="4.09765625" style="3" customWidth="1"/>
    <col min="20" max="20" width="0.59375" style="3" customWidth="1"/>
    <col min="21" max="16384" width="8.59765625" style="3" customWidth="1"/>
  </cols>
  <sheetData>
    <row r="1" s="31" customFormat="1" ht="4.5" customHeight="1"/>
    <row r="2" spans="2:20" ht="29.25" collapsed="1" thickBot="1">
      <c r="B2" s="558" t="str">
        <f>"第"&amp;'参加ﾁｰﾑ一覧表'!B2&amp;"回"&amp;'参加ﾁｰﾑ一覧表'!D2&amp;"男子駅伝競走大会 参加校一覧表"</f>
        <v>第61回男子駅伝競走大会 参加校一覧表</v>
      </c>
      <c r="C2" s="558"/>
      <c r="D2" s="558"/>
      <c r="E2" s="558"/>
      <c r="F2" s="558"/>
      <c r="G2" s="558"/>
      <c r="H2" s="558"/>
      <c r="I2" s="558"/>
      <c r="J2" s="558"/>
      <c r="K2" s="558"/>
      <c r="L2" s="558"/>
      <c r="M2" s="558"/>
      <c r="N2" s="558"/>
      <c r="O2" s="558"/>
      <c r="P2" s="558"/>
      <c r="Q2" s="558"/>
      <c r="R2" s="558"/>
      <c r="S2" s="558"/>
      <c r="T2" s="136"/>
    </row>
    <row r="3" spans="1:20" s="469" customFormat="1" ht="18" thickBot="1">
      <c r="A3" s="468"/>
      <c r="B3" s="575" t="str">
        <f>'成績一覧表'!B3</f>
        <v>2010年11月15日</v>
      </c>
      <c r="C3" s="576"/>
      <c r="D3" s="577" t="str">
        <f>'成績一覧表'!D3</f>
        <v>１区　（3ｋ）</v>
      </c>
      <c r="E3" s="578"/>
      <c r="F3" s="579" t="str">
        <f>'成績一覧表'!F3</f>
        <v>２区　（3ｋ）</v>
      </c>
      <c r="G3" s="578"/>
      <c r="H3" s="579" t="str">
        <f>'成績一覧表'!H3</f>
        <v>３区　（3ｋ）</v>
      </c>
      <c r="I3" s="578"/>
      <c r="J3" s="579" t="str">
        <f>'成績一覧表'!J3</f>
        <v>４区　（3ｋ）</v>
      </c>
      <c r="K3" s="578"/>
      <c r="L3" s="579" t="str">
        <f>'成績一覧表'!L3</f>
        <v>５区　（3ｋ）</v>
      </c>
      <c r="M3" s="578"/>
      <c r="N3" s="579" t="str">
        <f>'成績一覧表'!N3</f>
        <v>６区　（3ｋ）</v>
      </c>
      <c r="O3" s="580"/>
      <c r="P3" s="581" t="str">
        <f>'成績一覧表'!P3</f>
        <v>於；希望が丘文化公園スポーツゾーン</v>
      </c>
      <c r="Q3" s="582"/>
      <c r="R3" s="582"/>
      <c r="S3" s="582"/>
      <c r="T3" s="355"/>
    </row>
    <row r="4" spans="1:20" s="469" customFormat="1" ht="17.25">
      <c r="A4" s="468"/>
      <c r="B4" s="583" t="s">
        <v>422</v>
      </c>
      <c r="C4" s="586" t="s">
        <v>165</v>
      </c>
      <c r="D4" s="470" t="s">
        <v>139</v>
      </c>
      <c r="E4" s="471" t="s">
        <v>160</v>
      </c>
      <c r="F4" s="470" t="s">
        <v>139</v>
      </c>
      <c r="G4" s="471" t="s">
        <v>160</v>
      </c>
      <c r="H4" s="470" t="s">
        <v>139</v>
      </c>
      <c r="I4" s="471" t="s">
        <v>160</v>
      </c>
      <c r="J4" s="470" t="s">
        <v>139</v>
      </c>
      <c r="K4" s="471" t="s">
        <v>160</v>
      </c>
      <c r="L4" s="470" t="s">
        <v>139</v>
      </c>
      <c r="M4" s="471" t="s">
        <v>160</v>
      </c>
      <c r="N4" s="470" t="s">
        <v>139</v>
      </c>
      <c r="O4" s="471" t="s">
        <v>160</v>
      </c>
      <c r="P4" s="586" t="s">
        <v>1057</v>
      </c>
      <c r="Q4" s="586" t="s">
        <v>1058</v>
      </c>
      <c r="R4" s="569" t="s">
        <v>1059</v>
      </c>
      <c r="S4" s="570"/>
      <c r="T4" s="355"/>
    </row>
    <row r="5" spans="1:20" s="469" customFormat="1" ht="17.25">
      <c r="A5" s="468"/>
      <c r="B5" s="584"/>
      <c r="C5" s="587"/>
      <c r="D5" s="567" t="s">
        <v>1055</v>
      </c>
      <c r="E5" s="568"/>
      <c r="F5" s="567" t="s">
        <v>1055</v>
      </c>
      <c r="G5" s="568"/>
      <c r="H5" s="567" t="s">
        <v>1055</v>
      </c>
      <c r="I5" s="568"/>
      <c r="J5" s="567" t="s">
        <v>1055</v>
      </c>
      <c r="K5" s="568"/>
      <c r="L5" s="567" t="s">
        <v>1055</v>
      </c>
      <c r="M5" s="568"/>
      <c r="N5" s="567" t="s">
        <v>1056</v>
      </c>
      <c r="O5" s="568"/>
      <c r="P5" s="587"/>
      <c r="Q5" s="587"/>
      <c r="R5" s="571"/>
      <c r="S5" s="572"/>
      <c r="T5" s="355"/>
    </row>
    <row r="6" spans="1:20" s="469" customFormat="1" ht="18" thickBot="1">
      <c r="A6" s="468"/>
      <c r="B6" s="585"/>
      <c r="C6" s="588"/>
      <c r="D6" s="472" t="s">
        <v>369</v>
      </c>
      <c r="E6" s="473" t="s">
        <v>160</v>
      </c>
      <c r="F6" s="472" t="s">
        <v>369</v>
      </c>
      <c r="G6" s="473" t="s">
        <v>160</v>
      </c>
      <c r="H6" s="472" t="s">
        <v>369</v>
      </c>
      <c r="I6" s="473" t="s">
        <v>160</v>
      </c>
      <c r="J6" s="472" t="s">
        <v>369</v>
      </c>
      <c r="K6" s="473" t="s">
        <v>160</v>
      </c>
      <c r="L6" s="472" t="s">
        <v>369</v>
      </c>
      <c r="M6" s="473" t="s">
        <v>160</v>
      </c>
      <c r="N6" s="472" t="s">
        <v>369</v>
      </c>
      <c r="O6" s="473" t="s">
        <v>160</v>
      </c>
      <c r="P6" s="588"/>
      <c r="Q6" s="588"/>
      <c r="R6" s="573"/>
      <c r="S6" s="574"/>
      <c r="T6" s="355"/>
    </row>
    <row r="7" spans="1:19" s="355" customFormat="1" ht="18.75" customHeight="1" thickTop="1">
      <c r="A7" s="474" t="e">
        <f>'成績一覧表'!A7</f>
        <v>#VALUE!</v>
      </c>
      <c r="B7" s="475"/>
      <c r="C7" s="476"/>
      <c r="D7" s="477">
        <f>IF(C8="","","　　′　″")</f>
      </c>
      <c r="E7" s="478"/>
      <c r="F7" s="477">
        <f>IF(C8="","","　　′　″")</f>
      </c>
      <c r="G7" s="478"/>
      <c r="H7" s="477">
        <f>IF(C8="","","　　′　″")</f>
      </c>
      <c r="I7" s="478"/>
      <c r="J7" s="477">
        <f>IF(C8="","","　　′　″")</f>
      </c>
      <c r="K7" s="478"/>
      <c r="L7" s="477">
        <f>IF(C8="","","　　′　″")</f>
      </c>
      <c r="M7" s="478"/>
      <c r="N7" s="477">
        <f>IF(C8="","","　°　′　″")</f>
      </c>
      <c r="O7" s="479"/>
      <c r="P7" s="480">
        <f>'成績一覧表'!P7</f>
      </c>
      <c r="Q7" s="481">
        <f>IF(C8="","","　°　′　″")</f>
      </c>
      <c r="R7" s="482"/>
      <c r="S7" s="483"/>
    </row>
    <row r="8" spans="1:19" s="355" customFormat="1" ht="18.75" customHeight="1" outlineLevel="1">
      <c r="A8" s="484"/>
      <c r="B8" s="485">
        <f>'成績一覧表'!B8</f>
      </c>
      <c r="C8" s="486">
        <f>'成績一覧表'!C8</f>
      </c>
      <c r="D8" s="487">
        <f>'成績一覧表'!D8</f>
      </c>
      <c r="E8" s="488"/>
      <c r="F8" s="487">
        <f>'成績一覧表'!F8</f>
      </c>
      <c r="G8" s="488"/>
      <c r="H8" s="487">
        <f>'成績一覧表'!H8</f>
      </c>
      <c r="I8" s="488"/>
      <c r="J8" s="487">
        <f>'成績一覧表'!J8</f>
      </c>
      <c r="K8" s="488"/>
      <c r="L8" s="487">
        <f>'成績一覧表'!L8</f>
      </c>
      <c r="M8" s="488"/>
      <c r="N8" s="487">
        <f>'成績一覧表'!N8</f>
      </c>
      <c r="O8" s="488"/>
      <c r="P8" s="489">
        <f>'成績一覧表'!P8</f>
      </c>
      <c r="Q8" s="490"/>
      <c r="R8" s="491"/>
      <c r="S8" s="492">
        <f>IF(C8="","","位")</f>
      </c>
    </row>
    <row r="9" spans="1:19" s="355" customFormat="1" ht="18.75" customHeight="1" outlineLevel="1">
      <c r="A9" s="484"/>
      <c r="B9" s="493"/>
      <c r="C9" s="494"/>
      <c r="D9" s="495">
        <f>IF(C8="","","　　′　″")</f>
      </c>
      <c r="E9" s="496"/>
      <c r="F9" s="495">
        <f>IF(C8="","","　　′　″")</f>
      </c>
      <c r="G9" s="496"/>
      <c r="H9" s="495">
        <f>IF(C8="","","　　′　″")</f>
      </c>
      <c r="I9" s="496"/>
      <c r="J9" s="495">
        <f>IF(C8="","","　　′　″")</f>
      </c>
      <c r="K9" s="496"/>
      <c r="L9" s="495">
        <f>IF(C8="","","　　′　″")</f>
      </c>
      <c r="M9" s="496"/>
      <c r="N9" s="497">
        <f>IF(C8="","","　　′　″")</f>
      </c>
      <c r="O9" s="498"/>
      <c r="P9" s="499">
        <f>'成績一覧表'!P9</f>
      </c>
      <c r="Q9" s="500"/>
      <c r="R9" s="501"/>
      <c r="S9" s="502"/>
    </row>
    <row r="10" spans="1:19" s="355" customFormat="1" ht="18.75" customHeight="1">
      <c r="A10" s="474" t="e">
        <f>'成績一覧表'!A10</f>
        <v>#VALUE!</v>
      </c>
      <c r="B10" s="485"/>
      <c r="C10" s="486"/>
      <c r="D10" s="503">
        <f>IF(C11="","","　　′　″")</f>
      </c>
      <c r="E10" s="504"/>
      <c r="F10" s="503">
        <f>IF(C11="","","　　′　″")</f>
      </c>
      <c r="G10" s="504"/>
      <c r="H10" s="503">
        <f>IF(C11="","","　　′　″")</f>
      </c>
      <c r="I10" s="504"/>
      <c r="J10" s="503">
        <f>IF(C11="","","　　′　″")</f>
      </c>
      <c r="K10" s="504"/>
      <c r="L10" s="503">
        <f>IF(C11="","","　　′　″")</f>
      </c>
      <c r="M10" s="504"/>
      <c r="N10" s="503">
        <f>IF(C11="","","　°　′　″")</f>
      </c>
      <c r="O10" s="505"/>
      <c r="P10" s="489">
        <f>'成績一覧表'!P10</f>
      </c>
      <c r="Q10" s="506">
        <f>IF(C11="","","　°　′　″")</f>
      </c>
      <c r="R10" s="507"/>
      <c r="S10" s="492"/>
    </row>
    <row r="11" spans="1:19" s="355" customFormat="1" ht="18.75" customHeight="1" outlineLevel="1">
      <c r="A11" s="484"/>
      <c r="B11" s="485">
        <f>'成績一覧表'!B11</f>
      </c>
      <c r="C11" s="486">
        <f>'成績一覧表'!C11</f>
      </c>
      <c r="D11" s="487">
        <f>'成績一覧表'!D11</f>
      </c>
      <c r="E11" s="488"/>
      <c r="F11" s="487">
        <f>'成績一覧表'!F11</f>
      </c>
      <c r="G11" s="488"/>
      <c r="H11" s="487">
        <f>'成績一覧表'!H11</f>
      </c>
      <c r="I11" s="488"/>
      <c r="J11" s="487">
        <f>'成績一覧表'!J11</f>
      </c>
      <c r="K11" s="488"/>
      <c r="L11" s="487">
        <f>'成績一覧表'!L11</f>
      </c>
      <c r="M11" s="488"/>
      <c r="N11" s="487">
        <f>'成績一覧表'!N11</f>
      </c>
      <c r="O11" s="488"/>
      <c r="P11" s="489">
        <f>'成績一覧表'!P11</f>
      </c>
      <c r="Q11" s="490"/>
      <c r="R11" s="491"/>
      <c r="S11" s="492">
        <f>IF(C11="","","位")</f>
      </c>
    </row>
    <row r="12" spans="1:19" s="355" customFormat="1" ht="18.75" customHeight="1" outlineLevel="1">
      <c r="A12" s="484"/>
      <c r="B12" s="493"/>
      <c r="C12" s="494"/>
      <c r="D12" s="495">
        <f>IF(C11="","","　　′　″")</f>
      </c>
      <c r="E12" s="496"/>
      <c r="F12" s="495">
        <f>IF(C11="","","　　′　″")</f>
      </c>
      <c r="G12" s="496"/>
      <c r="H12" s="495">
        <f>IF(C11="","","　　′　″")</f>
      </c>
      <c r="I12" s="496"/>
      <c r="J12" s="495">
        <f>IF(C11="","","　　′　″")</f>
      </c>
      <c r="K12" s="496"/>
      <c r="L12" s="495">
        <f>IF(C11="","","　　′　″")</f>
      </c>
      <c r="M12" s="496"/>
      <c r="N12" s="497">
        <f>IF(C11="","","　　′　″")</f>
      </c>
      <c r="O12" s="498"/>
      <c r="P12" s="499">
        <f>'成績一覧表'!P12</f>
      </c>
      <c r="Q12" s="500"/>
      <c r="R12" s="501"/>
      <c r="S12" s="502"/>
    </row>
    <row r="13" spans="1:19" s="355" customFormat="1" ht="18.75" customHeight="1">
      <c r="A13" s="474" t="e">
        <f>'成績一覧表'!A13</f>
        <v>#VALUE!</v>
      </c>
      <c r="B13" s="485"/>
      <c r="C13" s="486"/>
      <c r="D13" s="503">
        <f>IF(C14="","","　　′　″")</f>
      </c>
      <c r="E13" s="504"/>
      <c r="F13" s="503">
        <f>IF(C14="","","　　′　″")</f>
      </c>
      <c r="G13" s="504"/>
      <c r="H13" s="503">
        <f>IF(C14="","","　　′　″")</f>
      </c>
      <c r="I13" s="504"/>
      <c r="J13" s="503">
        <f>IF(C14="","","　　′　″")</f>
      </c>
      <c r="K13" s="504"/>
      <c r="L13" s="503">
        <f>IF(C14="","","　　′　″")</f>
      </c>
      <c r="M13" s="504"/>
      <c r="N13" s="503">
        <f>IF(C14="","","　°　′　″")</f>
      </c>
      <c r="O13" s="505"/>
      <c r="P13" s="489">
        <f>'成績一覧表'!P13</f>
      </c>
      <c r="Q13" s="506">
        <f>IF(C14="","","　°　′　″")</f>
      </c>
      <c r="R13" s="507"/>
      <c r="S13" s="492"/>
    </row>
    <row r="14" spans="1:19" s="355" customFormat="1" ht="18.75" customHeight="1" outlineLevel="1">
      <c r="A14" s="484"/>
      <c r="B14" s="485">
        <f>'成績一覧表'!B14</f>
      </c>
      <c r="C14" s="486">
        <f>'成績一覧表'!C14</f>
      </c>
      <c r="D14" s="487">
        <f>'成績一覧表'!D14</f>
      </c>
      <c r="E14" s="488"/>
      <c r="F14" s="487">
        <f>'成績一覧表'!F14</f>
      </c>
      <c r="G14" s="488"/>
      <c r="H14" s="487">
        <f>'成績一覧表'!H14</f>
      </c>
      <c r="I14" s="488"/>
      <c r="J14" s="487">
        <f>'成績一覧表'!J14</f>
      </c>
      <c r="K14" s="488"/>
      <c r="L14" s="487">
        <f>'成績一覧表'!L14</f>
      </c>
      <c r="M14" s="488"/>
      <c r="N14" s="487">
        <f>'成績一覧表'!N14</f>
      </c>
      <c r="O14" s="488"/>
      <c r="P14" s="489">
        <f>'成績一覧表'!P14</f>
      </c>
      <c r="Q14" s="490"/>
      <c r="R14" s="491"/>
      <c r="S14" s="492">
        <f>IF(C14="","","位")</f>
      </c>
    </row>
    <row r="15" spans="1:19" s="355" customFormat="1" ht="18.75" customHeight="1" outlineLevel="1">
      <c r="A15" s="484"/>
      <c r="B15" s="493"/>
      <c r="C15" s="494"/>
      <c r="D15" s="495">
        <f>IF(C14="","","　　′　″")</f>
      </c>
      <c r="E15" s="496"/>
      <c r="F15" s="495">
        <f>IF(C14="","","　　′　″")</f>
      </c>
      <c r="G15" s="496"/>
      <c r="H15" s="495">
        <f>IF(C14="","","　　′　″")</f>
      </c>
      <c r="I15" s="496"/>
      <c r="J15" s="495">
        <f>IF(C14="","","　　′　″")</f>
      </c>
      <c r="K15" s="496"/>
      <c r="L15" s="495">
        <f>IF(C14="","","　　′　″")</f>
      </c>
      <c r="M15" s="496"/>
      <c r="N15" s="497">
        <f>IF(C14="","","　　′　″")</f>
      </c>
      <c r="O15" s="498"/>
      <c r="P15" s="499">
        <f>'成績一覧表'!P15</f>
      </c>
      <c r="Q15" s="500"/>
      <c r="R15" s="501"/>
      <c r="S15" s="502"/>
    </row>
    <row r="16" spans="1:19" s="355" customFormat="1" ht="18.75" customHeight="1">
      <c r="A16" s="474" t="e">
        <f>'成績一覧表'!A16</f>
        <v>#VALUE!</v>
      </c>
      <c r="B16" s="485"/>
      <c r="C16" s="486"/>
      <c r="D16" s="503">
        <f>IF(C17="","","　　′　″")</f>
      </c>
      <c r="E16" s="504"/>
      <c r="F16" s="503">
        <f>IF(C17="","","　　′　″")</f>
      </c>
      <c r="G16" s="504"/>
      <c r="H16" s="503">
        <f>IF(C17="","","　　′　″")</f>
      </c>
      <c r="I16" s="504"/>
      <c r="J16" s="503">
        <f>IF(C17="","","　　′　″")</f>
      </c>
      <c r="K16" s="504"/>
      <c r="L16" s="503">
        <f>IF(C17="","","　　′　″")</f>
      </c>
      <c r="M16" s="504"/>
      <c r="N16" s="503">
        <f>IF(C17="","","　°　′　″")</f>
      </c>
      <c r="O16" s="505"/>
      <c r="P16" s="489">
        <f>'成績一覧表'!P16</f>
      </c>
      <c r="Q16" s="506">
        <f>IF(C17="","","　°　′　″")</f>
      </c>
      <c r="R16" s="507"/>
      <c r="S16" s="492"/>
    </row>
    <row r="17" spans="1:19" s="355" customFormat="1" ht="18.75" customHeight="1" outlineLevel="1">
      <c r="A17" s="484"/>
      <c r="B17" s="485">
        <f>'成績一覧表'!B17</f>
      </c>
      <c r="C17" s="486">
        <f>'成績一覧表'!C17</f>
      </c>
      <c r="D17" s="487">
        <f>'成績一覧表'!D17</f>
      </c>
      <c r="E17" s="488"/>
      <c r="F17" s="487">
        <f>'成績一覧表'!F17</f>
      </c>
      <c r="G17" s="488"/>
      <c r="H17" s="487">
        <f>'成績一覧表'!H17</f>
      </c>
      <c r="I17" s="488"/>
      <c r="J17" s="487">
        <f>'成績一覧表'!J17</f>
      </c>
      <c r="K17" s="488"/>
      <c r="L17" s="487">
        <f>'成績一覧表'!L17</f>
      </c>
      <c r="M17" s="488"/>
      <c r="N17" s="487">
        <f>'成績一覧表'!N17</f>
      </c>
      <c r="O17" s="488"/>
      <c r="P17" s="489">
        <f>'成績一覧表'!P17</f>
      </c>
      <c r="Q17" s="490"/>
      <c r="R17" s="491"/>
      <c r="S17" s="492">
        <f>IF(C17="","","位")</f>
      </c>
    </row>
    <row r="18" spans="1:19" s="355" customFormat="1" ht="18.75" customHeight="1" outlineLevel="1">
      <c r="A18" s="484"/>
      <c r="B18" s="493"/>
      <c r="C18" s="494"/>
      <c r="D18" s="495">
        <f>IF(C17="","","　　′　″")</f>
      </c>
      <c r="E18" s="496"/>
      <c r="F18" s="495">
        <f>IF(C17="","","　　′　″")</f>
      </c>
      <c r="G18" s="496"/>
      <c r="H18" s="495">
        <f>IF(C17="","","　　′　″")</f>
      </c>
      <c r="I18" s="496"/>
      <c r="J18" s="495">
        <f>IF(C17="","","　　′　″")</f>
      </c>
      <c r="K18" s="496"/>
      <c r="L18" s="495">
        <f>IF(C17="","","　　′　″")</f>
      </c>
      <c r="M18" s="496"/>
      <c r="N18" s="497">
        <f>IF(C17="","","　　′　″")</f>
      </c>
      <c r="O18" s="498"/>
      <c r="P18" s="499">
        <f>'成績一覧表'!P18</f>
      </c>
      <c r="Q18" s="500"/>
      <c r="R18" s="501"/>
      <c r="S18" s="502"/>
    </row>
    <row r="19" spans="1:19" s="355" customFormat="1" ht="18.75" customHeight="1">
      <c r="A19" s="474" t="e">
        <f>'成績一覧表'!A19</f>
        <v>#VALUE!</v>
      </c>
      <c r="B19" s="485"/>
      <c r="C19" s="486"/>
      <c r="D19" s="503">
        <f>IF(C20="","","　　′　″")</f>
      </c>
      <c r="E19" s="504"/>
      <c r="F19" s="503">
        <f>IF(C20="","","　　′　″")</f>
      </c>
      <c r="G19" s="504"/>
      <c r="H19" s="503">
        <f>IF(C20="","","　　′　″")</f>
      </c>
      <c r="I19" s="504"/>
      <c r="J19" s="503">
        <f>IF(C20="","","　　′　″")</f>
      </c>
      <c r="K19" s="504"/>
      <c r="L19" s="503">
        <f>IF(C20="","","　　′　″")</f>
      </c>
      <c r="M19" s="504"/>
      <c r="N19" s="503">
        <f>IF(C20="","","　°　′　″")</f>
      </c>
      <c r="O19" s="505"/>
      <c r="P19" s="489">
        <f>'成績一覧表'!P19</f>
      </c>
      <c r="Q19" s="506">
        <f>IF(C20="","","　°　′　″")</f>
      </c>
      <c r="R19" s="507"/>
      <c r="S19" s="492"/>
    </row>
    <row r="20" spans="1:19" s="355" customFormat="1" ht="18.75" customHeight="1" outlineLevel="1">
      <c r="A20" s="484"/>
      <c r="B20" s="485">
        <f>'成績一覧表'!B20</f>
      </c>
      <c r="C20" s="486">
        <f>'成績一覧表'!C20</f>
      </c>
      <c r="D20" s="487">
        <f>'成績一覧表'!D20</f>
      </c>
      <c r="E20" s="488"/>
      <c r="F20" s="487">
        <f>'成績一覧表'!F20</f>
      </c>
      <c r="G20" s="488"/>
      <c r="H20" s="487">
        <f>'成績一覧表'!H20</f>
      </c>
      <c r="I20" s="488"/>
      <c r="J20" s="487">
        <f>'成績一覧表'!J20</f>
      </c>
      <c r="K20" s="488"/>
      <c r="L20" s="487">
        <f>'成績一覧表'!L20</f>
      </c>
      <c r="M20" s="488"/>
      <c r="N20" s="487">
        <f>'成績一覧表'!N20</f>
      </c>
      <c r="O20" s="488"/>
      <c r="P20" s="489">
        <f>'成績一覧表'!P20</f>
      </c>
      <c r="Q20" s="490"/>
      <c r="R20" s="491"/>
      <c r="S20" s="492">
        <f>IF(C20="","","位")</f>
      </c>
    </row>
    <row r="21" spans="1:19" s="355" customFormat="1" ht="18.75" customHeight="1" outlineLevel="1">
      <c r="A21" s="484"/>
      <c r="B21" s="493"/>
      <c r="C21" s="494"/>
      <c r="D21" s="495">
        <f>IF(C20="","","　　′　″")</f>
      </c>
      <c r="E21" s="496"/>
      <c r="F21" s="495">
        <f>IF(C20="","","　　′　″")</f>
      </c>
      <c r="G21" s="496"/>
      <c r="H21" s="495">
        <f>IF(C20="","","　　′　″")</f>
      </c>
      <c r="I21" s="496"/>
      <c r="J21" s="495">
        <f>IF(C20="","","　　′　″")</f>
      </c>
      <c r="K21" s="496"/>
      <c r="L21" s="495">
        <f>IF(C20="","","　　′　″")</f>
      </c>
      <c r="M21" s="496"/>
      <c r="N21" s="497">
        <f>IF(C20="","","　　′　″")</f>
      </c>
      <c r="O21" s="498"/>
      <c r="P21" s="499">
        <f>'成績一覧表'!P21</f>
      </c>
      <c r="Q21" s="500"/>
      <c r="R21" s="501"/>
      <c r="S21" s="502"/>
    </row>
    <row r="22" spans="1:19" s="355" customFormat="1" ht="18.75" customHeight="1">
      <c r="A22" s="474" t="e">
        <f>'成績一覧表'!A22</f>
        <v>#VALUE!</v>
      </c>
      <c r="B22" s="485"/>
      <c r="C22" s="486"/>
      <c r="D22" s="503">
        <f>IF(C23="","","　　′　″")</f>
      </c>
      <c r="E22" s="504"/>
      <c r="F22" s="503">
        <f>IF(C23="","","　　′　″")</f>
      </c>
      <c r="G22" s="504"/>
      <c r="H22" s="503">
        <f>IF(C23="","","　　′　″")</f>
      </c>
      <c r="I22" s="504"/>
      <c r="J22" s="503">
        <f>IF(C23="","","　　′　″")</f>
      </c>
      <c r="K22" s="504"/>
      <c r="L22" s="503">
        <f>IF(C23="","","　　′　″")</f>
      </c>
      <c r="M22" s="504"/>
      <c r="N22" s="503">
        <f>IF(C23="","","　°　′　″")</f>
      </c>
      <c r="O22" s="505"/>
      <c r="P22" s="489">
        <f>'成績一覧表'!P22</f>
      </c>
      <c r="Q22" s="506">
        <f>IF(C23="","","　°　′　″")</f>
      </c>
      <c r="R22" s="507"/>
      <c r="S22" s="492"/>
    </row>
    <row r="23" spans="1:19" s="355" customFormat="1" ht="18.75" customHeight="1" outlineLevel="1">
      <c r="A23" s="484"/>
      <c r="B23" s="485">
        <f>'成績一覧表'!B23</f>
      </c>
      <c r="C23" s="486">
        <f>'成績一覧表'!C23</f>
      </c>
      <c r="D23" s="487">
        <f>'成績一覧表'!D23</f>
      </c>
      <c r="E23" s="488"/>
      <c r="F23" s="487">
        <f>'成績一覧表'!F23</f>
      </c>
      <c r="G23" s="488"/>
      <c r="H23" s="487">
        <f>'成績一覧表'!H23</f>
      </c>
      <c r="I23" s="488"/>
      <c r="J23" s="487">
        <f>'成績一覧表'!J23</f>
      </c>
      <c r="K23" s="488"/>
      <c r="L23" s="487">
        <f>'成績一覧表'!L23</f>
      </c>
      <c r="M23" s="488"/>
      <c r="N23" s="487">
        <f>'成績一覧表'!N23</f>
      </c>
      <c r="O23" s="488"/>
      <c r="P23" s="489">
        <f>'成績一覧表'!P23</f>
      </c>
      <c r="Q23" s="490"/>
      <c r="R23" s="491"/>
      <c r="S23" s="492">
        <f>IF(C23="","","位")</f>
      </c>
    </row>
    <row r="24" spans="1:19" s="355" customFormat="1" ht="18.75" customHeight="1" outlineLevel="1">
      <c r="A24" s="484"/>
      <c r="B24" s="493"/>
      <c r="C24" s="494"/>
      <c r="D24" s="495">
        <f>IF(C23="","","　　′　″")</f>
      </c>
      <c r="E24" s="496"/>
      <c r="F24" s="495">
        <f>IF(C23="","","　　′　″")</f>
      </c>
      <c r="G24" s="496"/>
      <c r="H24" s="495">
        <f>IF(C23="","","　　′　″")</f>
      </c>
      <c r="I24" s="496"/>
      <c r="J24" s="495">
        <f>IF(C23="","","　　′　″")</f>
      </c>
      <c r="K24" s="496"/>
      <c r="L24" s="495">
        <f>IF(C23="","","　　′　″")</f>
      </c>
      <c r="M24" s="496"/>
      <c r="N24" s="497">
        <f>IF(C23="","","　　′　″")</f>
      </c>
      <c r="O24" s="498"/>
      <c r="P24" s="499">
        <f>'成績一覧表'!P24</f>
      </c>
      <c r="Q24" s="500"/>
      <c r="R24" s="501"/>
      <c r="S24" s="502"/>
    </row>
    <row r="25" spans="1:19" s="355" customFormat="1" ht="18.75" customHeight="1">
      <c r="A25" s="474" t="e">
        <f>'成績一覧表'!A25</f>
        <v>#VALUE!</v>
      </c>
      <c r="B25" s="485"/>
      <c r="C25" s="486"/>
      <c r="D25" s="503">
        <f>IF(C26="","","　　′　″")</f>
      </c>
      <c r="E25" s="504"/>
      <c r="F25" s="503">
        <f>IF(C26="","","　　′　″")</f>
      </c>
      <c r="G25" s="504"/>
      <c r="H25" s="503">
        <f>IF(C26="","","　　′　″")</f>
      </c>
      <c r="I25" s="504"/>
      <c r="J25" s="503">
        <f>IF(C26="","","　　′　″")</f>
      </c>
      <c r="K25" s="504"/>
      <c r="L25" s="503">
        <f>IF(C26="","","　　′　″")</f>
      </c>
      <c r="M25" s="504"/>
      <c r="N25" s="503">
        <f>IF(C26="","","　°　′　″")</f>
      </c>
      <c r="O25" s="505"/>
      <c r="P25" s="489">
        <f>'成績一覧表'!P25</f>
      </c>
      <c r="Q25" s="506">
        <f>IF(C26="","","　°　′　″")</f>
      </c>
      <c r="R25" s="507"/>
      <c r="S25" s="492"/>
    </row>
    <row r="26" spans="1:19" s="355" customFormat="1" ht="18.75" customHeight="1" outlineLevel="1">
      <c r="A26" s="484"/>
      <c r="B26" s="485">
        <f>'成績一覧表'!B26</f>
      </c>
      <c r="C26" s="486">
        <f>'成績一覧表'!C26</f>
      </c>
      <c r="D26" s="487">
        <f>'成績一覧表'!D26</f>
      </c>
      <c r="E26" s="488"/>
      <c r="F26" s="487">
        <f>'成績一覧表'!F26</f>
      </c>
      <c r="G26" s="488"/>
      <c r="H26" s="487">
        <f>'成績一覧表'!H26</f>
      </c>
      <c r="I26" s="488"/>
      <c r="J26" s="487">
        <f>'成績一覧表'!J26</f>
      </c>
      <c r="K26" s="488"/>
      <c r="L26" s="487">
        <f>'成績一覧表'!L26</f>
      </c>
      <c r="M26" s="488"/>
      <c r="N26" s="487">
        <f>'成績一覧表'!N26</f>
      </c>
      <c r="O26" s="488"/>
      <c r="P26" s="489">
        <f>'成績一覧表'!P26</f>
      </c>
      <c r="Q26" s="490"/>
      <c r="R26" s="491"/>
      <c r="S26" s="492">
        <f>IF(C26="","","位")</f>
      </c>
    </row>
    <row r="27" spans="1:19" s="355" customFormat="1" ht="18.75" customHeight="1" outlineLevel="1">
      <c r="A27" s="484"/>
      <c r="B27" s="493"/>
      <c r="C27" s="494"/>
      <c r="D27" s="495">
        <f>IF(C26="","","　　′　″")</f>
      </c>
      <c r="E27" s="496"/>
      <c r="F27" s="495">
        <f>IF(C26="","","　　′　″")</f>
      </c>
      <c r="G27" s="496"/>
      <c r="H27" s="495">
        <f>IF(C26="","","　　′　″")</f>
      </c>
      <c r="I27" s="496"/>
      <c r="J27" s="495">
        <f>IF(C26="","","　　′　″")</f>
      </c>
      <c r="K27" s="496"/>
      <c r="L27" s="495">
        <f>IF(C26="","","　　′　″")</f>
      </c>
      <c r="M27" s="496"/>
      <c r="N27" s="497">
        <f>IF(C26="","","　　′　″")</f>
      </c>
      <c r="O27" s="498"/>
      <c r="P27" s="499">
        <f>'成績一覧表'!P27</f>
      </c>
      <c r="Q27" s="500"/>
      <c r="R27" s="501"/>
      <c r="S27" s="502"/>
    </row>
    <row r="28" spans="1:19" s="355" customFormat="1" ht="18.75" customHeight="1">
      <c r="A28" s="474" t="e">
        <f>'成績一覧表'!A28</f>
        <v>#VALUE!</v>
      </c>
      <c r="B28" s="485"/>
      <c r="C28" s="486"/>
      <c r="D28" s="503">
        <f>IF(C29="","","　　′　″")</f>
      </c>
      <c r="E28" s="504"/>
      <c r="F28" s="503">
        <f>IF(C29="","","　　′　″")</f>
      </c>
      <c r="G28" s="504"/>
      <c r="H28" s="503">
        <f>IF(C29="","","　　′　″")</f>
      </c>
      <c r="I28" s="504"/>
      <c r="J28" s="503">
        <f>IF(C29="","","　　′　″")</f>
      </c>
      <c r="K28" s="504"/>
      <c r="L28" s="503">
        <f>IF(C29="","","　　′　″")</f>
      </c>
      <c r="M28" s="504"/>
      <c r="N28" s="503">
        <f>IF(C29="","","　°　′　″")</f>
      </c>
      <c r="O28" s="505"/>
      <c r="P28" s="489">
        <f>'成績一覧表'!P28</f>
      </c>
      <c r="Q28" s="506">
        <f>IF(C29="","","　°　′　″")</f>
      </c>
      <c r="R28" s="507"/>
      <c r="S28" s="492"/>
    </row>
    <row r="29" spans="1:19" s="355" customFormat="1" ht="18.75" customHeight="1" outlineLevel="1">
      <c r="A29" s="484"/>
      <c r="B29" s="485">
        <f>'成績一覧表'!B29</f>
      </c>
      <c r="C29" s="486">
        <f>'成績一覧表'!C29</f>
      </c>
      <c r="D29" s="487">
        <f>'成績一覧表'!D29</f>
      </c>
      <c r="E29" s="488"/>
      <c r="F29" s="487">
        <f>'成績一覧表'!F29</f>
      </c>
      <c r="G29" s="488"/>
      <c r="H29" s="487">
        <f>'成績一覧表'!H29</f>
      </c>
      <c r="I29" s="488"/>
      <c r="J29" s="487">
        <f>'成績一覧表'!J29</f>
      </c>
      <c r="K29" s="488"/>
      <c r="L29" s="487">
        <f>'成績一覧表'!L29</f>
      </c>
      <c r="M29" s="488"/>
      <c r="N29" s="487">
        <f>'成績一覧表'!N29</f>
      </c>
      <c r="O29" s="488"/>
      <c r="P29" s="489">
        <f>'成績一覧表'!P29</f>
      </c>
      <c r="Q29" s="490"/>
      <c r="R29" s="491"/>
      <c r="S29" s="492">
        <f>IF(C29="","","位")</f>
      </c>
    </row>
    <row r="30" spans="1:19" s="355" customFormat="1" ht="18.75" customHeight="1" outlineLevel="1">
      <c r="A30" s="484"/>
      <c r="B30" s="493"/>
      <c r="C30" s="494"/>
      <c r="D30" s="495">
        <f>IF(C29="","","　　′　″")</f>
      </c>
      <c r="E30" s="496"/>
      <c r="F30" s="495">
        <f>IF(C29="","","　　′　″")</f>
      </c>
      <c r="G30" s="496"/>
      <c r="H30" s="495">
        <f>IF(C29="","","　　′　″")</f>
      </c>
      <c r="I30" s="496"/>
      <c r="J30" s="495">
        <f>IF(C29="","","　　′　″")</f>
      </c>
      <c r="K30" s="496"/>
      <c r="L30" s="495">
        <f>IF(C29="","","　　′　″")</f>
      </c>
      <c r="M30" s="496"/>
      <c r="N30" s="497">
        <f>IF(C29="","","　　′　″")</f>
      </c>
      <c r="O30" s="498"/>
      <c r="P30" s="499">
        <f>'成績一覧表'!P30</f>
      </c>
      <c r="Q30" s="500"/>
      <c r="R30" s="501"/>
      <c r="S30" s="502"/>
    </row>
    <row r="31" spans="1:20" s="355" customFormat="1" ht="18.75" customHeight="1">
      <c r="A31" s="474" t="e">
        <f>'成績一覧表'!A31</f>
        <v>#VALUE!</v>
      </c>
      <c r="B31" s="485"/>
      <c r="C31" s="486"/>
      <c r="D31" s="503">
        <f>IF(C32="","","　　′　″")</f>
      </c>
      <c r="E31" s="504"/>
      <c r="F31" s="503">
        <f>IF(C32="","","　　′　″")</f>
      </c>
      <c r="G31" s="504"/>
      <c r="H31" s="503">
        <f>IF(C32="","","　　′　″")</f>
      </c>
      <c r="I31" s="504"/>
      <c r="J31" s="503">
        <f>IF(C32="","","　　′　″")</f>
      </c>
      <c r="K31" s="504"/>
      <c r="L31" s="503">
        <f>IF(C32="","","　　′　″")</f>
      </c>
      <c r="M31" s="504"/>
      <c r="N31" s="503">
        <f>IF(C32="","","　°　′　″")</f>
      </c>
      <c r="O31" s="505"/>
      <c r="P31" s="489">
        <f>'成績一覧表'!P31</f>
      </c>
      <c r="Q31" s="506">
        <f>IF(C32="","","　°　′　″")</f>
      </c>
      <c r="R31" s="507"/>
      <c r="S31" s="492"/>
      <c r="T31" s="508"/>
    </row>
    <row r="32" spans="1:19" s="355" customFormat="1" ht="18.75" customHeight="1" outlineLevel="1">
      <c r="A32" s="484"/>
      <c r="B32" s="485">
        <f>'成績一覧表'!B32</f>
      </c>
      <c r="C32" s="486">
        <f>'成績一覧表'!C32</f>
      </c>
      <c r="D32" s="487">
        <f>'成績一覧表'!D32</f>
      </c>
      <c r="E32" s="488"/>
      <c r="F32" s="487">
        <f>'成績一覧表'!F32</f>
      </c>
      <c r="G32" s="488"/>
      <c r="H32" s="487">
        <f>'成績一覧表'!H32</f>
      </c>
      <c r="I32" s="488"/>
      <c r="J32" s="487">
        <f>'成績一覧表'!J32</f>
      </c>
      <c r="K32" s="488"/>
      <c r="L32" s="487">
        <f>'成績一覧表'!L32</f>
      </c>
      <c r="M32" s="488"/>
      <c r="N32" s="487">
        <f>'成績一覧表'!N32</f>
      </c>
      <c r="O32" s="488"/>
      <c r="P32" s="489">
        <f>'成績一覧表'!P32</f>
      </c>
      <c r="Q32" s="490"/>
      <c r="R32" s="491"/>
      <c r="S32" s="492">
        <f>IF(C32="","","位")</f>
      </c>
    </row>
    <row r="33" spans="1:19" s="355" customFormat="1" ht="18.75" customHeight="1" outlineLevel="1">
      <c r="A33" s="484"/>
      <c r="B33" s="493"/>
      <c r="C33" s="494"/>
      <c r="D33" s="495">
        <f>IF(C32="","","　　′　″")</f>
      </c>
      <c r="E33" s="496"/>
      <c r="F33" s="495">
        <f>IF(C32="","","　　′　″")</f>
      </c>
      <c r="G33" s="496"/>
      <c r="H33" s="495">
        <f>IF(C32="","","　　′　″")</f>
      </c>
      <c r="I33" s="496"/>
      <c r="J33" s="495">
        <f>IF(C32="","","　　′　″")</f>
      </c>
      <c r="K33" s="496"/>
      <c r="L33" s="495">
        <f>IF(C32="","","　　′　″")</f>
      </c>
      <c r="M33" s="496"/>
      <c r="N33" s="497">
        <f>IF(C32="","","　　′　″")</f>
      </c>
      <c r="O33" s="498"/>
      <c r="P33" s="499">
        <f>'成績一覧表'!P33</f>
      </c>
      <c r="Q33" s="500"/>
      <c r="R33" s="501"/>
      <c r="S33" s="502"/>
    </row>
    <row r="34" spans="1:19" s="355" customFormat="1" ht="18.75" customHeight="1">
      <c r="A34" s="474" t="e">
        <f>'成績一覧表'!A34</f>
        <v>#VALUE!</v>
      </c>
      <c r="B34" s="485"/>
      <c r="C34" s="486"/>
      <c r="D34" s="503">
        <f>IF(C35="","","　　′　″")</f>
      </c>
      <c r="E34" s="504"/>
      <c r="F34" s="503">
        <f>IF(C35="","","　　′　″")</f>
      </c>
      <c r="G34" s="504"/>
      <c r="H34" s="503">
        <f>IF(C35="","","　　′　″")</f>
      </c>
      <c r="I34" s="504"/>
      <c r="J34" s="503">
        <f>IF(C35="","","　　′　″")</f>
      </c>
      <c r="K34" s="504"/>
      <c r="L34" s="503">
        <f>IF(C35="","","　　′　″")</f>
      </c>
      <c r="M34" s="504"/>
      <c r="N34" s="503">
        <f>IF(C35="","","　°　′　″")</f>
      </c>
      <c r="O34" s="505"/>
      <c r="P34" s="489">
        <f>'成績一覧表'!P34</f>
      </c>
      <c r="Q34" s="506">
        <f>IF(C35="","","　°　′　″")</f>
      </c>
      <c r="R34" s="507"/>
      <c r="S34" s="492"/>
    </row>
    <row r="35" spans="1:19" s="355" customFormat="1" ht="18.75" customHeight="1" outlineLevel="1">
      <c r="A35" s="484"/>
      <c r="B35" s="485">
        <f>'成績一覧表'!B35</f>
      </c>
      <c r="C35" s="486">
        <f>'成績一覧表'!C35</f>
      </c>
      <c r="D35" s="487">
        <f>'成績一覧表'!D35</f>
      </c>
      <c r="E35" s="488"/>
      <c r="F35" s="487">
        <f>'成績一覧表'!F35</f>
      </c>
      <c r="G35" s="488"/>
      <c r="H35" s="487">
        <f>'成績一覧表'!H35</f>
      </c>
      <c r="I35" s="488"/>
      <c r="J35" s="487">
        <f>'成績一覧表'!J35</f>
      </c>
      <c r="K35" s="488"/>
      <c r="L35" s="487">
        <f>'成績一覧表'!L35</f>
      </c>
      <c r="M35" s="488"/>
      <c r="N35" s="487">
        <f>'成績一覧表'!N35</f>
      </c>
      <c r="O35" s="488"/>
      <c r="P35" s="489">
        <f>'成績一覧表'!P35</f>
      </c>
      <c r="Q35" s="490"/>
      <c r="R35" s="491"/>
      <c r="S35" s="492">
        <f>IF(C35="","","位")</f>
      </c>
    </row>
    <row r="36" spans="1:19" s="355" customFormat="1" ht="18.75" customHeight="1" outlineLevel="1">
      <c r="A36" s="484"/>
      <c r="B36" s="493"/>
      <c r="C36" s="494"/>
      <c r="D36" s="495">
        <f>IF(C35="","","　　′　″")</f>
      </c>
      <c r="E36" s="496"/>
      <c r="F36" s="495">
        <f>IF(C35="","","　　′　″")</f>
      </c>
      <c r="G36" s="496"/>
      <c r="H36" s="495">
        <f>IF(C35="","","　　′　″")</f>
      </c>
      <c r="I36" s="496"/>
      <c r="J36" s="495">
        <f>IF(C35="","","　　′　″")</f>
      </c>
      <c r="K36" s="496"/>
      <c r="L36" s="495">
        <f>IF(C35="","","　　′　″")</f>
      </c>
      <c r="M36" s="496"/>
      <c r="N36" s="497">
        <f>IF(C35="","","　　′　″")</f>
      </c>
      <c r="O36" s="498"/>
      <c r="P36" s="499">
        <f>'成績一覧表'!P36</f>
      </c>
      <c r="Q36" s="500"/>
      <c r="R36" s="501"/>
      <c r="S36" s="502"/>
    </row>
    <row r="37" spans="1:19" s="355" customFormat="1" ht="18.75" customHeight="1">
      <c r="A37" s="474" t="e">
        <f>'成績一覧表'!A37</f>
        <v>#VALUE!</v>
      </c>
      <c r="B37" s="485"/>
      <c r="C37" s="486"/>
      <c r="D37" s="503">
        <f>IF(C38="","","　　′　″")</f>
      </c>
      <c r="E37" s="504"/>
      <c r="F37" s="503">
        <f>IF(C38="","","　　′　″")</f>
      </c>
      <c r="G37" s="504"/>
      <c r="H37" s="503">
        <f>IF(C38="","","　　′　″")</f>
      </c>
      <c r="I37" s="504"/>
      <c r="J37" s="503">
        <f>IF(C38="","","　　′　″")</f>
      </c>
      <c r="K37" s="504"/>
      <c r="L37" s="503">
        <f>IF(C38="","","　　′　″")</f>
      </c>
      <c r="M37" s="504"/>
      <c r="N37" s="503">
        <f>IF(C38="","","　°　′　″")</f>
      </c>
      <c r="O37" s="505"/>
      <c r="P37" s="489">
        <f>'成績一覧表'!P37</f>
      </c>
      <c r="Q37" s="506">
        <f>IF(C38="","","　°　′　″")</f>
      </c>
      <c r="R37" s="507"/>
      <c r="S37" s="492"/>
    </row>
    <row r="38" spans="1:19" s="355" customFormat="1" ht="18.75" customHeight="1" outlineLevel="1">
      <c r="A38" s="484"/>
      <c r="B38" s="485">
        <f>'成績一覧表'!B38</f>
      </c>
      <c r="C38" s="486">
        <f>'成績一覧表'!C38</f>
      </c>
      <c r="D38" s="487">
        <f>'成績一覧表'!D38</f>
      </c>
      <c r="E38" s="488"/>
      <c r="F38" s="487">
        <f>'成績一覧表'!F38</f>
      </c>
      <c r="G38" s="488"/>
      <c r="H38" s="487">
        <f>'成績一覧表'!H38</f>
      </c>
      <c r="I38" s="488"/>
      <c r="J38" s="487">
        <f>'成績一覧表'!J38</f>
      </c>
      <c r="K38" s="488"/>
      <c r="L38" s="487">
        <f>'成績一覧表'!L38</f>
      </c>
      <c r="M38" s="488"/>
      <c r="N38" s="487">
        <f>'成績一覧表'!N38</f>
      </c>
      <c r="O38" s="488"/>
      <c r="P38" s="489">
        <f>'成績一覧表'!P38</f>
      </c>
      <c r="Q38" s="490"/>
      <c r="R38" s="491"/>
      <c r="S38" s="492">
        <f>IF(C38="","","位")</f>
      </c>
    </row>
    <row r="39" spans="1:19" s="355" customFormat="1" ht="18.75" customHeight="1" outlineLevel="1">
      <c r="A39" s="484"/>
      <c r="B39" s="493"/>
      <c r="C39" s="494"/>
      <c r="D39" s="495">
        <f>IF(C38="","","　　′　″")</f>
      </c>
      <c r="E39" s="496"/>
      <c r="F39" s="495">
        <f>IF(C38="","","　　′　″")</f>
      </c>
      <c r="G39" s="496"/>
      <c r="H39" s="495">
        <f>IF(C38="","","　　′　″")</f>
      </c>
      <c r="I39" s="496"/>
      <c r="J39" s="495">
        <f>IF(C38="","","　　′　″")</f>
      </c>
      <c r="K39" s="496"/>
      <c r="L39" s="495">
        <f>IF(C38="","","　　′　″")</f>
      </c>
      <c r="M39" s="496"/>
      <c r="N39" s="497">
        <f>IF(C38="","","　　′　″")</f>
      </c>
      <c r="O39" s="498"/>
      <c r="P39" s="499">
        <f>'成績一覧表'!P39</f>
      </c>
      <c r="Q39" s="500"/>
      <c r="R39" s="501"/>
      <c r="S39" s="502"/>
    </row>
    <row r="40" spans="1:19" s="355" customFormat="1" ht="18.75" customHeight="1">
      <c r="A40" s="474" t="e">
        <f>'成績一覧表'!A40</f>
        <v>#VALUE!</v>
      </c>
      <c r="B40" s="485"/>
      <c r="C40" s="486"/>
      <c r="D40" s="503">
        <f>IF(C41="","","　　′　″")</f>
      </c>
      <c r="E40" s="504"/>
      <c r="F40" s="503">
        <f>IF(C41="","","　　′　″")</f>
      </c>
      <c r="G40" s="504"/>
      <c r="H40" s="503">
        <f>IF(C41="","","　　′　″")</f>
      </c>
      <c r="I40" s="504"/>
      <c r="J40" s="503">
        <f>IF(C41="","","　　′　″")</f>
      </c>
      <c r="K40" s="504"/>
      <c r="L40" s="503">
        <f>IF(C41="","","　　′　″")</f>
      </c>
      <c r="M40" s="504"/>
      <c r="N40" s="503">
        <f>IF(C41="","","　°　′　″")</f>
      </c>
      <c r="O40" s="505"/>
      <c r="P40" s="489">
        <f>'成績一覧表'!P40</f>
      </c>
      <c r="Q40" s="506">
        <f>IF(C41="","","　°　′　″")</f>
      </c>
      <c r="R40" s="507"/>
      <c r="S40" s="492"/>
    </row>
    <row r="41" spans="1:19" s="355" customFormat="1" ht="18.75" customHeight="1" outlineLevel="1">
      <c r="A41" s="484"/>
      <c r="B41" s="485">
        <f>'成績一覧表'!B41</f>
      </c>
      <c r="C41" s="486">
        <f>'成績一覧表'!C41</f>
      </c>
      <c r="D41" s="487">
        <f>'成績一覧表'!D41</f>
      </c>
      <c r="E41" s="488"/>
      <c r="F41" s="487">
        <f>'成績一覧表'!F41</f>
      </c>
      <c r="G41" s="488"/>
      <c r="H41" s="487">
        <f>'成績一覧表'!H41</f>
      </c>
      <c r="I41" s="488"/>
      <c r="J41" s="487">
        <f>'成績一覧表'!J41</f>
      </c>
      <c r="K41" s="488"/>
      <c r="L41" s="487">
        <f>'成績一覧表'!L41</f>
      </c>
      <c r="M41" s="488"/>
      <c r="N41" s="487">
        <f>'成績一覧表'!N41</f>
      </c>
      <c r="O41" s="488"/>
      <c r="P41" s="489">
        <f>'成績一覧表'!P41</f>
      </c>
      <c r="Q41" s="490"/>
      <c r="R41" s="491"/>
      <c r="S41" s="492">
        <f>IF(C41="","","位")</f>
      </c>
    </row>
    <row r="42" spans="1:19" s="355" customFormat="1" ht="18.75" customHeight="1" outlineLevel="1">
      <c r="A42" s="484"/>
      <c r="B42" s="493"/>
      <c r="C42" s="494"/>
      <c r="D42" s="495">
        <f>IF(C41="","","　　′　″")</f>
      </c>
      <c r="E42" s="496"/>
      <c r="F42" s="495">
        <f>IF(C41="","","　　′　″")</f>
      </c>
      <c r="G42" s="496"/>
      <c r="H42" s="495">
        <f>IF(C41="","","　　′　″")</f>
      </c>
      <c r="I42" s="496"/>
      <c r="J42" s="495">
        <f>IF(C41="","","　　′　″")</f>
      </c>
      <c r="K42" s="496"/>
      <c r="L42" s="495">
        <f>IF(C41="","","　　′　″")</f>
      </c>
      <c r="M42" s="496"/>
      <c r="N42" s="497">
        <f>IF(C41="","","　　′　″")</f>
      </c>
      <c r="O42" s="498"/>
      <c r="P42" s="499">
        <f>'成績一覧表'!P42</f>
      </c>
      <c r="Q42" s="500"/>
      <c r="R42" s="501"/>
      <c r="S42" s="502"/>
    </row>
    <row r="43" spans="1:19" s="355" customFormat="1" ht="18.75" customHeight="1">
      <c r="A43" s="474" t="e">
        <f>'成績一覧表'!A43</f>
        <v>#VALUE!</v>
      </c>
      <c r="B43" s="485"/>
      <c r="C43" s="486"/>
      <c r="D43" s="503">
        <f>IF(C44="","","　　′　″")</f>
      </c>
      <c r="E43" s="504"/>
      <c r="F43" s="503">
        <f>IF(C44="","","　　′　″")</f>
      </c>
      <c r="G43" s="504"/>
      <c r="H43" s="503">
        <f>IF(C44="","","　　′　″")</f>
      </c>
      <c r="I43" s="504"/>
      <c r="J43" s="503">
        <f>IF(C44="","","　　′　″")</f>
      </c>
      <c r="K43" s="504"/>
      <c r="L43" s="503">
        <f>IF(C44="","","　　′　″")</f>
      </c>
      <c r="M43" s="504"/>
      <c r="N43" s="503">
        <f>IF(C44="","","　°　′　″")</f>
      </c>
      <c r="O43" s="505"/>
      <c r="P43" s="489">
        <f>'成績一覧表'!P43</f>
      </c>
      <c r="Q43" s="506">
        <f>IF(C44="","","　°　′　″")</f>
      </c>
      <c r="R43" s="507"/>
      <c r="S43" s="492"/>
    </row>
    <row r="44" spans="1:19" s="355" customFormat="1" ht="18.75" customHeight="1" outlineLevel="1">
      <c r="A44" s="484"/>
      <c r="B44" s="485">
        <f>'成績一覧表'!B44</f>
      </c>
      <c r="C44" s="486">
        <f>'成績一覧表'!C44</f>
      </c>
      <c r="D44" s="487">
        <f>'成績一覧表'!D44</f>
      </c>
      <c r="E44" s="488"/>
      <c r="F44" s="487">
        <f>'成績一覧表'!F44</f>
      </c>
      <c r="G44" s="488"/>
      <c r="H44" s="487">
        <f>'成績一覧表'!H44</f>
      </c>
      <c r="I44" s="488"/>
      <c r="J44" s="487">
        <f>'成績一覧表'!J44</f>
      </c>
      <c r="K44" s="488"/>
      <c r="L44" s="487">
        <f>'成績一覧表'!L44</f>
      </c>
      <c r="M44" s="488"/>
      <c r="N44" s="487">
        <f>'成績一覧表'!N44</f>
      </c>
      <c r="O44" s="488"/>
      <c r="P44" s="489">
        <f>'成績一覧表'!P44</f>
      </c>
      <c r="Q44" s="490"/>
      <c r="R44" s="491"/>
      <c r="S44" s="492">
        <f>IF(C44="","","位")</f>
      </c>
    </row>
    <row r="45" spans="1:19" s="355" customFormat="1" ht="18.75" customHeight="1" outlineLevel="1">
      <c r="A45" s="484"/>
      <c r="B45" s="493"/>
      <c r="C45" s="494"/>
      <c r="D45" s="495">
        <f>IF(C44="","","　　′　″")</f>
      </c>
      <c r="E45" s="496"/>
      <c r="F45" s="495">
        <f>IF(C44="","","　　′　″")</f>
      </c>
      <c r="G45" s="496"/>
      <c r="H45" s="495">
        <f>IF(C44="","","　　′　″")</f>
      </c>
      <c r="I45" s="496"/>
      <c r="J45" s="495">
        <f>IF(C44="","","　　′　″")</f>
      </c>
      <c r="K45" s="496"/>
      <c r="L45" s="495">
        <f>IF(C44="","","　　′　″")</f>
      </c>
      <c r="M45" s="496"/>
      <c r="N45" s="497">
        <f>IF(C44="","","　　′　″")</f>
      </c>
      <c r="O45" s="498"/>
      <c r="P45" s="499">
        <f>'成績一覧表'!P45</f>
      </c>
      <c r="Q45" s="500"/>
      <c r="R45" s="501"/>
      <c r="S45" s="502"/>
    </row>
    <row r="46" spans="1:19" s="355" customFormat="1" ht="18.75" customHeight="1">
      <c r="A46" s="474" t="e">
        <f>'成績一覧表'!A46</f>
        <v>#VALUE!</v>
      </c>
      <c r="B46" s="485"/>
      <c r="C46" s="486"/>
      <c r="D46" s="503">
        <f>IF(C47="","","　　′　″")</f>
      </c>
      <c r="E46" s="504"/>
      <c r="F46" s="503">
        <f>IF(C47="","","　　′　″")</f>
      </c>
      <c r="G46" s="504"/>
      <c r="H46" s="503">
        <f>IF(C47="","","　　′　″")</f>
      </c>
      <c r="I46" s="504"/>
      <c r="J46" s="503">
        <f>IF(C47="","","　　′　″")</f>
      </c>
      <c r="K46" s="504"/>
      <c r="L46" s="503">
        <f>IF(C47="","","　　′　″")</f>
      </c>
      <c r="M46" s="504"/>
      <c r="N46" s="503">
        <f>IF(C47="","","　°　′　″")</f>
      </c>
      <c r="O46" s="505"/>
      <c r="P46" s="489">
        <f>'成績一覧表'!P46</f>
      </c>
      <c r="Q46" s="506">
        <f>IF(C47="","","　°　′　″")</f>
      </c>
      <c r="R46" s="507"/>
      <c r="S46" s="492"/>
    </row>
    <row r="47" spans="1:19" s="355" customFormat="1" ht="18.75" customHeight="1" outlineLevel="1">
      <c r="A47" s="484"/>
      <c r="B47" s="485">
        <f>'成績一覧表'!B47</f>
      </c>
      <c r="C47" s="486">
        <f>'成績一覧表'!C47</f>
      </c>
      <c r="D47" s="487">
        <f>'成績一覧表'!D47</f>
      </c>
      <c r="E47" s="488"/>
      <c r="F47" s="487">
        <f>'成績一覧表'!F47</f>
      </c>
      <c r="G47" s="488"/>
      <c r="H47" s="487">
        <f>'成績一覧表'!H47</f>
      </c>
      <c r="I47" s="488"/>
      <c r="J47" s="487">
        <f>'成績一覧表'!J47</f>
      </c>
      <c r="K47" s="488"/>
      <c r="L47" s="487">
        <f>'成績一覧表'!L47</f>
      </c>
      <c r="M47" s="488"/>
      <c r="N47" s="487">
        <f>'成績一覧表'!N47</f>
      </c>
      <c r="O47" s="488"/>
      <c r="P47" s="489">
        <f>'成績一覧表'!P47</f>
      </c>
      <c r="Q47" s="490"/>
      <c r="R47" s="491"/>
      <c r="S47" s="492">
        <f>IF(C47="","","位")</f>
      </c>
    </row>
    <row r="48" spans="1:19" s="355" customFormat="1" ht="18.75" customHeight="1" outlineLevel="1">
      <c r="A48" s="484"/>
      <c r="B48" s="493"/>
      <c r="C48" s="494"/>
      <c r="D48" s="495">
        <f>IF(C47="","","　　′　″")</f>
      </c>
      <c r="E48" s="496"/>
      <c r="F48" s="495">
        <f>IF(C47="","","　　′　″")</f>
      </c>
      <c r="G48" s="496"/>
      <c r="H48" s="495">
        <f>IF(C47="","","　　′　″")</f>
      </c>
      <c r="I48" s="496"/>
      <c r="J48" s="495">
        <f>IF(C47="","","　　′　″")</f>
      </c>
      <c r="K48" s="496"/>
      <c r="L48" s="495">
        <f>IF(C47="","","　　′　″")</f>
      </c>
      <c r="M48" s="496"/>
      <c r="N48" s="497">
        <f>IF(C47="","","　　′　″")</f>
      </c>
      <c r="O48" s="498"/>
      <c r="P48" s="499">
        <f>'成績一覧表'!P48</f>
      </c>
      <c r="Q48" s="500"/>
      <c r="R48" s="501"/>
      <c r="S48" s="502"/>
    </row>
    <row r="49" spans="1:19" s="355" customFormat="1" ht="18.75" customHeight="1">
      <c r="A49" s="474" t="e">
        <f>'成績一覧表'!A49</f>
        <v>#VALUE!</v>
      </c>
      <c r="B49" s="485"/>
      <c r="C49" s="486"/>
      <c r="D49" s="503">
        <f>IF(C50="","","　　′　″")</f>
      </c>
      <c r="E49" s="504"/>
      <c r="F49" s="503">
        <f>IF(C50="","","　　′　″")</f>
      </c>
      <c r="G49" s="504"/>
      <c r="H49" s="503">
        <f>IF(C50="","","　　′　″")</f>
      </c>
      <c r="I49" s="504"/>
      <c r="J49" s="503">
        <f>IF(C50="","","　　′　″")</f>
      </c>
      <c r="K49" s="504"/>
      <c r="L49" s="503">
        <f>IF(C50="","","　　′　″")</f>
      </c>
      <c r="M49" s="504"/>
      <c r="N49" s="503">
        <f>IF(C50="","","　°　′　″")</f>
      </c>
      <c r="O49" s="505"/>
      <c r="P49" s="489">
        <f>'成績一覧表'!P49</f>
      </c>
      <c r="Q49" s="506">
        <f>IF(C50="","","　°　′　″")</f>
      </c>
      <c r="R49" s="507"/>
      <c r="S49" s="492"/>
    </row>
    <row r="50" spans="1:19" s="355" customFormat="1" ht="18.75" customHeight="1" outlineLevel="1">
      <c r="A50" s="484"/>
      <c r="B50" s="485">
        <f>'成績一覧表'!B50</f>
      </c>
      <c r="C50" s="486">
        <f>'成績一覧表'!C50</f>
      </c>
      <c r="D50" s="487">
        <f>'成績一覧表'!D50</f>
      </c>
      <c r="E50" s="488"/>
      <c r="F50" s="487">
        <f>'成績一覧表'!F50</f>
      </c>
      <c r="G50" s="488"/>
      <c r="H50" s="487">
        <f>'成績一覧表'!H50</f>
      </c>
      <c r="I50" s="488"/>
      <c r="J50" s="487">
        <f>'成績一覧表'!J50</f>
      </c>
      <c r="K50" s="488"/>
      <c r="L50" s="487">
        <f>'成績一覧表'!L50</f>
      </c>
      <c r="M50" s="488"/>
      <c r="N50" s="487">
        <f>'成績一覧表'!N50</f>
      </c>
      <c r="O50" s="488"/>
      <c r="P50" s="489">
        <f>'成績一覧表'!P50</f>
      </c>
      <c r="Q50" s="490"/>
      <c r="R50" s="491"/>
      <c r="S50" s="492">
        <f>IF(C50="","","位")</f>
      </c>
    </row>
    <row r="51" spans="1:19" s="355" customFormat="1" ht="18.75" customHeight="1" outlineLevel="1">
      <c r="A51" s="484"/>
      <c r="B51" s="493"/>
      <c r="C51" s="494"/>
      <c r="D51" s="495">
        <f>IF(C50="","","　　′　″")</f>
      </c>
      <c r="E51" s="496"/>
      <c r="F51" s="495">
        <f>IF(C50="","","　　′　″")</f>
      </c>
      <c r="G51" s="496"/>
      <c r="H51" s="495">
        <f>IF(C50="","","　　′　″")</f>
      </c>
      <c r="I51" s="496"/>
      <c r="J51" s="495">
        <f>IF(C50="","","　　′　″")</f>
      </c>
      <c r="K51" s="496"/>
      <c r="L51" s="495">
        <f>IF(C50="","","　　′　″")</f>
      </c>
      <c r="M51" s="496"/>
      <c r="N51" s="497">
        <f>IF(C50="","","　　′　″")</f>
      </c>
      <c r="O51" s="498"/>
      <c r="P51" s="499">
        <f>'成績一覧表'!P51</f>
      </c>
      <c r="Q51" s="500"/>
      <c r="R51" s="501"/>
      <c r="S51" s="502"/>
    </row>
    <row r="52" spans="1:19" s="355" customFormat="1" ht="18.75" customHeight="1">
      <c r="A52" s="474" t="e">
        <f>'成績一覧表'!A52</f>
        <v>#VALUE!</v>
      </c>
      <c r="B52" s="485"/>
      <c r="C52" s="486"/>
      <c r="D52" s="503">
        <f>IF(C53="","","　　′　″")</f>
      </c>
      <c r="E52" s="504"/>
      <c r="F52" s="503">
        <f>IF(C53="","","　　′　″")</f>
      </c>
      <c r="G52" s="504"/>
      <c r="H52" s="503">
        <f>IF(C53="","","　　′　″")</f>
      </c>
      <c r="I52" s="504"/>
      <c r="J52" s="503">
        <f>IF(C53="","","　　′　″")</f>
      </c>
      <c r="K52" s="504"/>
      <c r="L52" s="503">
        <f>IF(C53="","","　　′　″")</f>
      </c>
      <c r="M52" s="504"/>
      <c r="N52" s="503">
        <f>IF(C53="","","　°　′　″")</f>
      </c>
      <c r="O52" s="505"/>
      <c r="P52" s="489">
        <f>'成績一覧表'!P52</f>
      </c>
      <c r="Q52" s="506">
        <f>IF(C53="","","　°　′　″")</f>
      </c>
      <c r="R52" s="507"/>
      <c r="S52" s="492"/>
    </row>
    <row r="53" spans="1:19" s="355" customFormat="1" ht="18.75" customHeight="1" outlineLevel="1">
      <c r="A53" s="484"/>
      <c r="B53" s="485">
        <f>'成績一覧表'!B53</f>
      </c>
      <c r="C53" s="486">
        <f>'成績一覧表'!C53</f>
      </c>
      <c r="D53" s="487">
        <f>'成績一覧表'!D53</f>
      </c>
      <c r="E53" s="488"/>
      <c r="F53" s="487">
        <f>'成績一覧表'!F53</f>
      </c>
      <c r="G53" s="488"/>
      <c r="H53" s="487">
        <f>'成績一覧表'!H53</f>
      </c>
      <c r="I53" s="488"/>
      <c r="J53" s="487">
        <f>'成績一覧表'!J53</f>
      </c>
      <c r="K53" s="488"/>
      <c r="L53" s="487">
        <f>'成績一覧表'!L53</f>
      </c>
      <c r="M53" s="488"/>
      <c r="N53" s="487">
        <f>'成績一覧表'!N53</f>
      </c>
      <c r="O53" s="488"/>
      <c r="P53" s="489">
        <f>'成績一覧表'!P53</f>
      </c>
      <c r="Q53" s="490"/>
      <c r="R53" s="491"/>
      <c r="S53" s="492">
        <f>IF(C53="","","位")</f>
      </c>
    </row>
    <row r="54" spans="1:19" s="355" customFormat="1" ht="18.75" customHeight="1" outlineLevel="1">
      <c r="A54" s="484"/>
      <c r="B54" s="493"/>
      <c r="C54" s="494"/>
      <c r="D54" s="495">
        <f>IF(C53="","","　　′　″")</f>
      </c>
      <c r="E54" s="496"/>
      <c r="F54" s="495">
        <f>IF(C53="","","　　′　″")</f>
      </c>
      <c r="G54" s="496"/>
      <c r="H54" s="495">
        <f>IF(C53="","","　　′　″")</f>
      </c>
      <c r="I54" s="496"/>
      <c r="J54" s="495">
        <f>IF(C53="","","　　′　″")</f>
      </c>
      <c r="K54" s="496"/>
      <c r="L54" s="495">
        <f>IF(C53="","","　　′　″")</f>
      </c>
      <c r="M54" s="496"/>
      <c r="N54" s="497">
        <f>IF(C53="","","　　′　″")</f>
      </c>
      <c r="O54" s="498"/>
      <c r="P54" s="499">
        <f>'成績一覧表'!P54</f>
      </c>
      <c r="Q54" s="500"/>
      <c r="R54" s="501"/>
      <c r="S54" s="502"/>
    </row>
    <row r="55" spans="1:19" s="355" customFormat="1" ht="18.75" customHeight="1">
      <c r="A55" s="474" t="e">
        <f>'成績一覧表'!A55</f>
        <v>#VALUE!</v>
      </c>
      <c r="B55" s="485"/>
      <c r="C55" s="486"/>
      <c r="D55" s="503">
        <f>IF(C56="","","　　′　″")</f>
      </c>
      <c r="E55" s="504"/>
      <c r="F55" s="503">
        <f>IF(C56="","","　　′　″")</f>
      </c>
      <c r="G55" s="504"/>
      <c r="H55" s="503">
        <f>IF(C56="","","　　′　″")</f>
      </c>
      <c r="I55" s="504"/>
      <c r="J55" s="503">
        <f>IF(C56="","","　　′　″")</f>
      </c>
      <c r="K55" s="504"/>
      <c r="L55" s="503">
        <f>IF(C56="","","　　′　″")</f>
      </c>
      <c r="M55" s="504"/>
      <c r="N55" s="503">
        <f>IF(C56="","","　°　′　″")</f>
      </c>
      <c r="O55" s="505"/>
      <c r="P55" s="489">
        <f>'成績一覧表'!P55</f>
      </c>
      <c r="Q55" s="506">
        <f>IF(C56="","","　°　′　″")</f>
      </c>
      <c r="R55" s="507"/>
      <c r="S55" s="492"/>
    </row>
    <row r="56" spans="1:19" s="355" customFormat="1" ht="18.75" customHeight="1" outlineLevel="1">
      <c r="A56" s="484"/>
      <c r="B56" s="485">
        <f>'成績一覧表'!B56</f>
      </c>
      <c r="C56" s="486">
        <f>'成績一覧表'!C56</f>
      </c>
      <c r="D56" s="487">
        <f>'成績一覧表'!D56</f>
      </c>
      <c r="E56" s="488"/>
      <c r="F56" s="487">
        <f>'成績一覧表'!F56</f>
      </c>
      <c r="G56" s="488"/>
      <c r="H56" s="487">
        <f>'成績一覧表'!H56</f>
      </c>
      <c r="I56" s="488"/>
      <c r="J56" s="487">
        <f>'成績一覧表'!J56</f>
      </c>
      <c r="K56" s="488"/>
      <c r="L56" s="487">
        <f>'成績一覧表'!L56</f>
      </c>
      <c r="M56" s="488"/>
      <c r="N56" s="487">
        <f>'成績一覧表'!N56</f>
      </c>
      <c r="O56" s="488"/>
      <c r="P56" s="489">
        <f>'成績一覧表'!P56</f>
      </c>
      <c r="Q56" s="490"/>
      <c r="R56" s="491"/>
      <c r="S56" s="492">
        <f>IF(C56="","","位")</f>
      </c>
    </row>
    <row r="57" spans="1:19" s="355" customFormat="1" ht="18.75" customHeight="1" outlineLevel="1">
      <c r="A57" s="484"/>
      <c r="B57" s="493"/>
      <c r="C57" s="494"/>
      <c r="D57" s="495">
        <f>IF(C56="","","　　′　″")</f>
      </c>
      <c r="E57" s="496"/>
      <c r="F57" s="495">
        <f>IF(C56="","","　　′　″")</f>
      </c>
      <c r="G57" s="496"/>
      <c r="H57" s="495">
        <f>IF(C56="","","　　′　″")</f>
      </c>
      <c r="I57" s="496"/>
      <c r="J57" s="495">
        <f>IF(C56="","","　　′　″")</f>
      </c>
      <c r="K57" s="496"/>
      <c r="L57" s="495">
        <f>IF(C56="","","　　′　″")</f>
      </c>
      <c r="M57" s="496"/>
      <c r="N57" s="497">
        <f>IF(C56="","","　　′　″")</f>
      </c>
      <c r="O57" s="498"/>
      <c r="P57" s="499">
        <f>'成績一覧表'!P57</f>
      </c>
      <c r="Q57" s="500"/>
      <c r="R57" s="501"/>
      <c r="S57" s="502"/>
    </row>
    <row r="58" spans="1:19" s="355" customFormat="1" ht="18.75" customHeight="1">
      <c r="A58" s="474" t="e">
        <f>'成績一覧表'!A58</f>
        <v>#VALUE!</v>
      </c>
      <c r="B58" s="485"/>
      <c r="C58" s="486"/>
      <c r="D58" s="503">
        <f>IF(C59="","","　　′　″")</f>
      </c>
      <c r="E58" s="504"/>
      <c r="F58" s="503">
        <f>IF(C59="","","　　′　″")</f>
      </c>
      <c r="G58" s="504"/>
      <c r="H58" s="503">
        <f>IF(C59="","","　　′　″")</f>
      </c>
      <c r="I58" s="504"/>
      <c r="J58" s="503">
        <f>IF(C59="","","　　′　″")</f>
      </c>
      <c r="K58" s="504"/>
      <c r="L58" s="503">
        <f>IF(C59="","","　　′　″")</f>
      </c>
      <c r="M58" s="504"/>
      <c r="N58" s="503">
        <f>IF(C59="","","　°　′　″")</f>
      </c>
      <c r="O58" s="505"/>
      <c r="P58" s="489">
        <f>'成績一覧表'!P58</f>
      </c>
      <c r="Q58" s="506">
        <f>IF(C59="","","　°　′　″")</f>
      </c>
      <c r="R58" s="507"/>
      <c r="S58" s="492"/>
    </row>
    <row r="59" spans="1:19" s="355" customFormat="1" ht="18.75" customHeight="1" outlineLevel="1">
      <c r="A59" s="484"/>
      <c r="B59" s="485">
        <f>'成績一覧表'!B59</f>
      </c>
      <c r="C59" s="486">
        <f>'成績一覧表'!C59</f>
      </c>
      <c r="D59" s="487">
        <f>'成績一覧表'!D59</f>
      </c>
      <c r="E59" s="488"/>
      <c r="F59" s="487">
        <f>'成績一覧表'!F59</f>
      </c>
      <c r="G59" s="488"/>
      <c r="H59" s="487">
        <f>'成績一覧表'!H59</f>
      </c>
      <c r="I59" s="488"/>
      <c r="J59" s="487">
        <f>'成績一覧表'!J59</f>
      </c>
      <c r="K59" s="488"/>
      <c r="L59" s="487">
        <f>'成績一覧表'!L59</f>
      </c>
      <c r="M59" s="488"/>
      <c r="N59" s="487">
        <f>'成績一覧表'!N59</f>
      </c>
      <c r="O59" s="488"/>
      <c r="P59" s="489">
        <f>'成績一覧表'!P59</f>
      </c>
      <c r="Q59" s="490"/>
      <c r="R59" s="491"/>
      <c r="S59" s="492">
        <f>IF(C59="","","位")</f>
      </c>
    </row>
    <row r="60" spans="1:19" s="355" customFormat="1" ht="18.75" customHeight="1" outlineLevel="1">
      <c r="A60" s="484"/>
      <c r="B60" s="493"/>
      <c r="C60" s="494"/>
      <c r="D60" s="495">
        <f>IF(C59="","","　　′　″")</f>
      </c>
      <c r="E60" s="496"/>
      <c r="F60" s="495">
        <f>IF(C59="","","　　′　″")</f>
      </c>
      <c r="G60" s="496"/>
      <c r="H60" s="495">
        <f>IF(C59="","","　　′　″")</f>
      </c>
      <c r="I60" s="496"/>
      <c r="J60" s="495">
        <f>IF(C59="","","　　′　″")</f>
      </c>
      <c r="K60" s="496"/>
      <c r="L60" s="495">
        <f>IF(C59="","","　　′　″")</f>
      </c>
      <c r="M60" s="496"/>
      <c r="N60" s="497">
        <f>IF(C59="","","　　′　″")</f>
      </c>
      <c r="O60" s="498"/>
      <c r="P60" s="499">
        <f>'成績一覧表'!P60</f>
      </c>
      <c r="Q60" s="500"/>
      <c r="R60" s="501"/>
      <c r="S60" s="502"/>
    </row>
    <row r="61" spans="1:19" s="355" customFormat="1" ht="18.75" customHeight="1">
      <c r="A61" s="474" t="e">
        <f>'成績一覧表'!A61</f>
        <v>#VALUE!</v>
      </c>
      <c r="B61" s="485"/>
      <c r="C61" s="486"/>
      <c r="D61" s="503">
        <f>IF(C62="","","　　′　″")</f>
      </c>
      <c r="E61" s="504"/>
      <c r="F61" s="503">
        <f>IF(C62="","","　　′　″")</f>
      </c>
      <c r="G61" s="504"/>
      <c r="H61" s="503">
        <f>IF(C62="","","　　′　″")</f>
      </c>
      <c r="I61" s="504"/>
      <c r="J61" s="503">
        <f>IF(C62="","","　　′　″")</f>
      </c>
      <c r="K61" s="504"/>
      <c r="L61" s="503">
        <f>IF(C62="","","　　′　″")</f>
      </c>
      <c r="M61" s="504"/>
      <c r="N61" s="503">
        <f>IF(C62="","","　°　′　″")</f>
      </c>
      <c r="O61" s="505"/>
      <c r="P61" s="489">
        <f>'成績一覧表'!P61</f>
      </c>
      <c r="Q61" s="506">
        <f>IF(C62="","","　°　′　″")</f>
      </c>
      <c r="R61" s="507"/>
      <c r="S61" s="492"/>
    </row>
    <row r="62" spans="1:19" s="355" customFormat="1" ht="18.75" customHeight="1" outlineLevel="1">
      <c r="A62" s="484"/>
      <c r="B62" s="485">
        <f>'成績一覧表'!B62</f>
      </c>
      <c r="C62" s="486">
        <f>'成績一覧表'!C62</f>
      </c>
      <c r="D62" s="487">
        <f>'成績一覧表'!D62</f>
      </c>
      <c r="E62" s="488"/>
      <c r="F62" s="487">
        <f>'成績一覧表'!F62</f>
      </c>
      <c r="G62" s="488"/>
      <c r="H62" s="487">
        <f>'成績一覧表'!H62</f>
      </c>
      <c r="I62" s="488"/>
      <c r="J62" s="487">
        <f>'成績一覧表'!J62</f>
      </c>
      <c r="K62" s="488"/>
      <c r="L62" s="487">
        <f>'成績一覧表'!L62</f>
      </c>
      <c r="M62" s="488"/>
      <c r="N62" s="487">
        <f>'成績一覧表'!N62</f>
      </c>
      <c r="O62" s="488"/>
      <c r="P62" s="489">
        <f>'成績一覧表'!P62</f>
      </c>
      <c r="Q62" s="490"/>
      <c r="R62" s="491"/>
      <c r="S62" s="492">
        <f>IF(C62="","","位")</f>
      </c>
    </row>
    <row r="63" spans="1:19" s="355" customFormat="1" ht="18.75" customHeight="1" outlineLevel="1">
      <c r="A63" s="484"/>
      <c r="B63" s="493"/>
      <c r="C63" s="494"/>
      <c r="D63" s="495">
        <f>IF(C62="","","　　′　″")</f>
      </c>
      <c r="E63" s="496"/>
      <c r="F63" s="495">
        <f>IF(C62="","","　　′　″")</f>
      </c>
      <c r="G63" s="496"/>
      <c r="H63" s="495">
        <f>IF(C62="","","　　′　″")</f>
      </c>
      <c r="I63" s="496"/>
      <c r="J63" s="495">
        <f>IF(C62="","","　　′　″")</f>
      </c>
      <c r="K63" s="496"/>
      <c r="L63" s="495">
        <f>IF(C62="","","　　′　″")</f>
      </c>
      <c r="M63" s="496"/>
      <c r="N63" s="497">
        <f>IF(C62="","","　　′　″")</f>
      </c>
      <c r="O63" s="498"/>
      <c r="P63" s="499">
        <f>'成績一覧表'!P63</f>
      </c>
      <c r="Q63" s="500"/>
      <c r="R63" s="501"/>
      <c r="S63" s="502"/>
    </row>
    <row r="64" spans="1:19" s="355" customFormat="1" ht="18.75" customHeight="1">
      <c r="A64" s="474" t="e">
        <f>'成績一覧表'!A64</f>
        <v>#VALUE!</v>
      </c>
      <c r="B64" s="485"/>
      <c r="C64" s="486"/>
      <c r="D64" s="503">
        <f>IF(C65="","","　　′　″")</f>
      </c>
      <c r="E64" s="504"/>
      <c r="F64" s="503">
        <f>IF(C65="","","　　′　″")</f>
      </c>
      <c r="G64" s="504"/>
      <c r="H64" s="503">
        <f>IF(C65="","","　　′　″")</f>
      </c>
      <c r="I64" s="504"/>
      <c r="J64" s="503">
        <f>IF(C65="","","　　′　″")</f>
      </c>
      <c r="K64" s="504"/>
      <c r="L64" s="503">
        <f>IF(C65="","","　　′　″")</f>
      </c>
      <c r="M64" s="504"/>
      <c r="N64" s="503">
        <f>IF(C65="","","　°　′　″")</f>
      </c>
      <c r="O64" s="505"/>
      <c r="P64" s="489">
        <f>'成績一覧表'!P64</f>
      </c>
      <c r="Q64" s="506">
        <f>IF(C65="","","　°　′　″")</f>
      </c>
      <c r="R64" s="507"/>
      <c r="S64" s="492"/>
    </row>
    <row r="65" spans="1:19" s="355" customFormat="1" ht="18.75" customHeight="1" outlineLevel="1">
      <c r="A65" s="484"/>
      <c r="B65" s="485">
        <f>'成績一覧表'!B65</f>
      </c>
      <c r="C65" s="486">
        <f>'成績一覧表'!C65</f>
      </c>
      <c r="D65" s="487">
        <f>'成績一覧表'!D65</f>
      </c>
      <c r="E65" s="488"/>
      <c r="F65" s="487">
        <f>'成績一覧表'!F65</f>
      </c>
      <c r="G65" s="488"/>
      <c r="H65" s="487">
        <f>'成績一覧表'!H65</f>
      </c>
      <c r="I65" s="488"/>
      <c r="J65" s="487">
        <f>'成績一覧表'!J65</f>
      </c>
      <c r="K65" s="488"/>
      <c r="L65" s="487">
        <f>'成績一覧表'!L65</f>
      </c>
      <c r="M65" s="488"/>
      <c r="N65" s="487">
        <f>'成績一覧表'!N65</f>
      </c>
      <c r="O65" s="488"/>
      <c r="P65" s="489">
        <f>'成績一覧表'!P65</f>
      </c>
      <c r="Q65" s="490"/>
      <c r="R65" s="491"/>
      <c r="S65" s="492">
        <f>IF(C65="","","位")</f>
      </c>
    </row>
    <row r="66" spans="1:19" s="355" customFormat="1" ht="18.75" customHeight="1" outlineLevel="1">
      <c r="A66" s="484"/>
      <c r="B66" s="493"/>
      <c r="C66" s="494"/>
      <c r="D66" s="495">
        <f>IF(C65="","","　　′　″")</f>
      </c>
      <c r="E66" s="496"/>
      <c r="F66" s="495">
        <f>IF(C65="","","　　′　″")</f>
      </c>
      <c r="G66" s="496"/>
      <c r="H66" s="495">
        <f>IF(C65="","","　　′　″")</f>
      </c>
      <c r="I66" s="496"/>
      <c r="J66" s="495">
        <f>IF(C65="","","　　′　″")</f>
      </c>
      <c r="K66" s="496"/>
      <c r="L66" s="495">
        <f>IF(C65="","","　　′　″")</f>
      </c>
      <c r="M66" s="496"/>
      <c r="N66" s="497">
        <f>IF(C65="","","　　′　″")</f>
      </c>
      <c r="O66" s="498"/>
      <c r="P66" s="499">
        <f>'成績一覧表'!P66</f>
      </c>
      <c r="Q66" s="500"/>
      <c r="R66" s="501"/>
      <c r="S66" s="502"/>
    </row>
    <row r="67" spans="1:19" s="355" customFormat="1" ht="18.75" customHeight="1">
      <c r="A67" s="474" t="e">
        <f>'成績一覧表'!A67</f>
        <v>#VALUE!</v>
      </c>
      <c r="B67" s="485"/>
      <c r="C67" s="486"/>
      <c r="D67" s="503">
        <f>IF(C68="","","　　′　″")</f>
      </c>
      <c r="E67" s="504"/>
      <c r="F67" s="503">
        <f>IF(C68="","","　　′　″")</f>
      </c>
      <c r="G67" s="504"/>
      <c r="H67" s="503">
        <f>IF(C68="","","　　′　″")</f>
      </c>
      <c r="I67" s="504"/>
      <c r="J67" s="503">
        <f>IF(C68="","","　　′　″")</f>
      </c>
      <c r="K67" s="504"/>
      <c r="L67" s="503">
        <f>IF(C68="","","　　′　″")</f>
      </c>
      <c r="M67" s="504"/>
      <c r="N67" s="503">
        <f>IF(C68="","","　°　′　″")</f>
      </c>
      <c r="O67" s="505"/>
      <c r="P67" s="489">
        <f>'成績一覧表'!P67</f>
      </c>
      <c r="Q67" s="506">
        <f>IF(C68="","","　°　′　″")</f>
      </c>
      <c r="R67" s="507"/>
      <c r="S67" s="492"/>
    </row>
    <row r="68" spans="1:19" s="355" customFormat="1" ht="18.75" customHeight="1" outlineLevel="1">
      <c r="A68" s="484"/>
      <c r="B68" s="485">
        <f>'成績一覧表'!B68</f>
      </c>
      <c r="C68" s="486">
        <f>'成績一覧表'!C68</f>
      </c>
      <c r="D68" s="487">
        <f>'成績一覧表'!D68</f>
      </c>
      <c r="E68" s="488"/>
      <c r="F68" s="487">
        <f>'成績一覧表'!F68</f>
      </c>
      <c r="G68" s="488"/>
      <c r="H68" s="487">
        <f>'成績一覧表'!H68</f>
      </c>
      <c r="I68" s="488"/>
      <c r="J68" s="487">
        <f>'成績一覧表'!J68</f>
      </c>
      <c r="K68" s="488"/>
      <c r="L68" s="487">
        <f>'成績一覧表'!L68</f>
      </c>
      <c r="M68" s="488"/>
      <c r="N68" s="487">
        <f>'成績一覧表'!N68</f>
      </c>
      <c r="O68" s="488"/>
      <c r="P68" s="489">
        <f>'成績一覧表'!P68</f>
      </c>
      <c r="Q68" s="490"/>
      <c r="R68" s="491"/>
      <c r="S68" s="492">
        <f>IF(C68="","","位")</f>
      </c>
    </row>
    <row r="69" spans="1:19" s="355" customFormat="1" ht="18.75" customHeight="1" outlineLevel="1">
      <c r="A69" s="484"/>
      <c r="B69" s="493"/>
      <c r="C69" s="494"/>
      <c r="D69" s="495">
        <f>IF(C68="","","　　′　″")</f>
      </c>
      <c r="E69" s="496"/>
      <c r="F69" s="495">
        <f>IF(C68="","","　　′　″")</f>
      </c>
      <c r="G69" s="496"/>
      <c r="H69" s="495">
        <f>IF(C68="","","　　′　″")</f>
      </c>
      <c r="I69" s="496"/>
      <c r="J69" s="495">
        <f>IF(C68="","","　　′　″")</f>
      </c>
      <c r="K69" s="496"/>
      <c r="L69" s="495">
        <f>IF(C68="","","　　′　″")</f>
      </c>
      <c r="M69" s="496"/>
      <c r="N69" s="497">
        <f>IF(C68="","","　　′　″")</f>
      </c>
      <c r="O69" s="498"/>
      <c r="P69" s="499">
        <f>'成績一覧表'!P69</f>
      </c>
      <c r="Q69" s="500"/>
      <c r="R69" s="501"/>
      <c r="S69" s="502"/>
    </row>
    <row r="70" spans="1:19" s="355" customFormat="1" ht="18.75" customHeight="1">
      <c r="A70" s="474" t="e">
        <f>'成績一覧表'!A70</f>
        <v>#VALUE!</v>
      </c>
      <c r="B70" s="485"/>
      <c r="C70" s="486"/>
      <c r="D70" s="503">
        <f>IF(C71="","","　　′　″")</f>
      </c>
      <c r="E70" s="504"/>
      <c r="F70" s="503">
        <f>IF(C71="","","　　′　″")</f>
      </c>
      <c r="G70" s="504"/>
      <c r="H70" s="503">
        <f>IF(C71="","","　　′　″")</f>
      </c>
      <c r="I70" s="504"/>
      <c r="J70" s="503">
        <f>IF(C71="","","　　′　″")</f>
      </c>
      <c r="K70" s="504"/>
      <c r="L70" s="503">
        <f>IF(C71="","","　　′　″")</f>
      </c>
      <c r="M70" s="504"/>
      <c r="N70" s="503">
        <f>IF(C71="","","　°　′　″")</f>
      </c>
      <c r="O70" s="505"/>
      <c r="P70" s="489">
        <f>'成績一覧表'!P70</f>
      </c>
      <c r="Q70" s="506">
        <f>IF(C71="","","　°　′　″")</f>
      </c>
      <c r="R70" s="507"/>
      <c r="S70" s="492"/>
    </row>
    <row r="71" spans="1:19" s="355" customFormat="1" ht="18.75" customHeight="1" outlineLevel="1">
      <c r="A71" s="484"/>
      <c r="B71" s="485">
        <f>'成績一覧表'!B71</f>
      </c>
      <c r="C71" s="486">
        <f>'成績一覧表'!C71</f>
      </c>
      <c r="D71" s="487">
        <f>'成績一覧表'!D71</f>
      </c>
      <c r="E71" s="488"/>
      <c r="F71" s="487">
        <f>'成績一覧表'!F71</f>
      </c>
      <c r="G71" s="488"/>
      <c r="H71" s="487">
        <f>'成績一覧表'!H71</f>
      </c>
      <c r="I71" s="488"/>
      <c r="J71" s="487">
        <f>'成績一覧表'!J71</f>
      </c>
      <c r="K71" s="488"/>
      <c r="L71" s="487">
        <f>'成績一覧表'!L71</f>
      </c>
      <c r="M71" s="488"/>
      <c r="N71" s="487">
        <f>'成績一覧表'!N71</f>
      </c>
      <c r="O71" s="488"/>
      <c r="P71" s="489">
        <f>'成績一覧表'!P71</f>
      </c>
      <c r="Q71" s="490"/>
      <c r="R71" s="491"/>
      <c r="S71" s="492">
        <f>IF(C71="","","位")</f>
      </c>
    </row>
    <row r="72" spans="1:19" s="355" customFormat="1" ht="18.75" customHeight="1" outlineLevel="1">
      <c r="A72" s="484"/>
      <c r="B72" s="493"/>
      <c r="C72" s="494"/>
      <c r="D72" s="495">
        <f>IF(C71="","","　　′　″")</f>
      </c>
      <c r="E72" s="496"/>
      <c r="F72" s="495">
        <f>IF(C71="","","　　′　″")</f>
      </c>
      <c r="G72" s="496"/>
      <c r="H72" s="495">
        <f>IF(C71="","","　　′　″")</f>
      </c>
      <c r="I72" s="496"/>
      <c r="J72" s="495">
        <f>IF(C71="","","　　′　″")</f>
      </c>
      <c r="K72" s="496"/>
      <c r="L72" s="495">
        <f>IF(C71="","","　　′　″")</f>
      </c>
      <c r="M72" s="496"/>
      <c r="N72" s="497">
        <f>IF(C71="","","　　′　″")</f>
      </c>
      <c r="O72" s="498"/>
      <c r="P72" s="499">
        <f>'成績一覧表'!P72</f>
      </c>
      <c r="Q72" s="500"/>
      <c r="R72" s="501"/>
      <c r="S72" s="502"/>
    </row>
    <row r="73" spans="1:19" s="355" customFormat="1" ht="18.75" customHeight="1">
      <c r="A73" s="474" t="e">
        <f>'成績一覧表'!A73</f>
        <v>#VALUE!</v>
      </c>
      <c r="B73" s="485"/>
      <c r="C73" s="486"/>
      <c r="D73" s="503">
        <f>IF(C74="","","　　′　″")</f>
      </c>
      <c r="E73" s="504"/>
      <c r="F73" s="503">
        <f>IF(C74="","","　　′　″")</f>
      </c>
      <c r="G73" s="504"/>
      <c r="H73" s="503">
        <f>IF(C74="","","　　′　″")</f>
      </c>
      <c r="I73" s="504"/>
      <c r="J73" s="503">
        <f>IF(C74="","","　　′　″")</f>
      </c>
      <c r="K73" s="504"/>
      <c r="L73" s="503">
        <f>IF(C74="","","　　′　″")</f>
      </c>
      <c r="M73" s="504"/>
      <c r="N73" s="503">
        <f>IF(C74="","","　°　′　″")</f>
      </c>
      <c r="O73" s="505"/>
      <c r="P73" s="489">
        <f>'成績一覧表'!P73</f>
      </c>
      <c r="Q73" s="506">
        <f>IF(C74="","","　°　′　″")</f>
      </c>
      <c r="R73" s="507"/>
      <c r="S73" s="492"/>
    </row>
    <row r="74" spans="1:19" s="355" customFormat="1" ht="18.75" customHeight="1" outlineLevel="1">
      <c r="A74" s="484"/>
      <c r="B74" s="485">
        <f>'成績一覧表'!B74</f>
      </c>
      <c r="C74" s="486">
        <f>'成績一覧表'!C74</f>
      </c>
      <c r="D74" s="487">
        <f>'成績一覧表'!D74</f>
      </c>
      <c r="E74" s="488"/>
      <c r="F74" s="487">
        <f>'成績一覧表'!F74</f>
      </c>
      <c r="G74" s="488"/>
      <c r="H74" s="487">
        <f>'成績一覧表'!H74</f>
      </c>
      <c r="I74" s="488"/>
      <c r="J74" s="487">
        <f>'成績一覧表'!J74</f>
      </c>
      <c r="K74" s="488"/>
      <c r="L74" s="487">
        <f>'成績一覧表'!L74</f>
      </c>
      <c r="M74" s="488"/>
      <c r="N74" s="487">
        <f>'成績一覧表'!N74</f>
      </c>
      <c r="O74" s="488"/>
      <c r="P74" s="489">
        <f>'成績一覧表'!P74</f>
      </c>
      <c r="Q74" s="490"/>
      <c r="R74" s="491"/>
      <c r="S74" s="492">
        <f>IF(C74="","","位")</f>
      </c>
    </row>
    <row r="75" spans="1:19" s="355" customFormat="1" ht="18.75" customHeight="1" outlineLevel="1">
      <c r="A75" s="484"/>
      <c r="B75" s="493"/>
      <c r="C75" s="494"/>
      <c r="D75" s="495">
        <f>IF(C74="","","　　′　″")</f>
      </c>
      <c r="E75" s="496"/>
      <c r="F75" s="495">
        <f>IF(C74="","","　　′　″")</f>
      </c>
      <c r="G75" s="496"/>
      <c r="H75" s="495">
        <f>IF(C74="","","　　′　″")</f>
      </c>
      <c r="I75" s="496"/>
      <c r="J75" s="495">
        <f>IF(C74="","","　　′　″")</f>
      </c>
      <c r="K75" s="496"/>
      <c r="L75" s="495">
        <f>IF(C74="","","　　′　″")</f>
      </c>
      <c r="M75" s="496"/>
      <c r="N75" s="497">
        <f>IF(C74="","","　　′　″")</f>
      </c>
      <c r="O75" s="498"/>
      <c r="P75" s="499">
        <f>'成績一覧表'!P75</f>
      </c>
      <c r="Q75" s="500"/>
      <c r="R75" s="501"/>
      <c r="S75" s="502"/>
    </row>
    <row r="76" spans="1:19" s="355" customFormat="1" ht="18.75" customHeight="1">
      <c r="A76" s="474" t="e">
        <f>'成績一覧表'!A76</f>
        <v>#VALUE!</v>
      </c>
      <c r="B76" s="485"/>
      <c r="C76" s="486"/>
      <c r="D76" s="503">
        <f>IF(C77="","","　　′　″")</f>
      </c>
      <c r="E76" s="504"/>
      <c r="F76" s="503">
        <f>IF(C77="","","　　′　″")</f>
      </c>
      <c r="G76" s="504"/>
      <c r="H76" s="503">
        <f>IF(C77="","","　　′　″")</f>
      </c>
      <c r="I76" s="504"/>
      <c r="J76" s="503">
        <f>IF(C77="","","　　′　″")</f>
      </c>
      <c r="K76" s="504"/>
      <c r="L76" s="503">
        <f>IF(C77="","","　　′　″")</f>
      </c>
      <c r="M76" s="504"/>
      <c r="N76" s="503">
        <f>IF(C77="","","　°　′　″")</f>
      </c>
      <c r="O76" s="505"/>
      <c r="P76" s="489">
        <f>'成績一覧表'!P76</f>
      </c>
      <c r="Q76" s="506">
        <f>IF(C77="","","　°　′　″")</f>
      </c>
      <c r="R76" s="507"/>
      <c r="S76" s="492"/>
    </row>
    <row r="77" spans="1:19" s="355" customFormat="1" ht="18.75" customHeight="1" outlineLevel="1">
      <c r="A77" s="484"/>
      <c r="B77" s="485">
        <f>'成績一覧表'!B77</f>
      </c>
      <c r="C77" s="486">
        <f>'成績一覧表'!C77</f>
      </c>
      <c r="D77" s="487">
        <f>'成績一覧表'!D77</f>
      </c>
      <c r="E77" s="488"/>
      <c r="F77" s="487">
        <f>'成績一覧表'!F77</f>
      </c>
      <c r="G77" s="488"/>
      <c r="H77" s="487">
        <f>'成績一覧表'!H77</f>
      </c>
      <c r="I77" s="488"/>
      <c r="J77" s="487">
        <f>'成績一覧表'!J77</f>
      </c>
      <c r="K77" s="488"/>
      <c r="L77" s="487">
        <f>'成績一覧表'!L77</f>
      </c>
      <c r="M77" s="488"/>
      <c r="N77" s="487">
        <f>'成績一覧表'!N77</f>
      </c>
      <c r="O77" s="488"/>
      <c r="P77" s="489">
        <f>'成績一覧表'!P77</f>
      </c>
      <c r="Q77" s="490"/>
      <c r="R77" s="491"/>
      <c r="S77" s="492">
        <f>IF(C77="","","位")</f>
      </c>
    </row>
    <row r="78" spans="1:19" s="355" customFormat="1" ht="18.75" customHeight="1" outlineLevel="1">
      <c r="A78" s="484"/>
      <c r="B78" s="493"/>
      <c r="C78" s="494"/>
      <c r="D78" s="495">
        <f>IF(C77="","","　　′　″")</f>
      </c>
      <c r="E78" s="496"/>
      <c r="F78" s="495">
        <f>IF(C77="","","　　′　″")</f>
      </c>
      <c r="G78" s="496"/>
      <c r="H78" s="495">
        <f>IF(C77="","","　　′　″")</f>
      </c>
      <c r="I78" s="496"/>
      <c r="J78" s="495">
        <f>IF(C77="","","　　′　″")</f>
      </c>
      <c r="K78" s="496"/>
      <c r="L78" s="495">
        <f>IF(C77="","","　　′　″")</f>
      </c>
      <c r="M78" s="496"/>
      <c r="N78" s="497">
        <f>IF(C77="","","　　′　″")</f>
      </c>
      <c r="O78" s="498"/>
      <c r="P78" s="499">
        <f>'成績一覧表'!P78</f>
      </c>
      <c r="Q78" s="500"/>
      <c r="R78" s="501"/>
      <c r="S78" s="502"/>
    </row>
    <row r="79" spans="1:19" s="355" customFormat="1" ht="18.75" customHeight="1">
      <c r="A79" s="474" t="e">
        <f>'成績一覧表'!A79</f>
        <v>#VALUE!</v>
      </c>
      <c r="B79" s="485"/>
      <c r="C79" s="486"/>
      <c r="D79" s="503">
        <f>IF(C80="","","　　′　″")</f>
      </c>
      <c r="E79" s="504"/>
      <c r="F79" s="503">
        <f>IF(C80="","","　　′　″")</f>
      </c>
      <c r="G79" s="504"/>
      <c r="H79" s="503">
        <f>IF(C80="","","　　′　″")</f>
      </c>
      <c r="I79" s="504"/>
      <c r="J79" s="503">
        <f>IF(C80="","","　　′　″")</f>
      </c>
      <c r="K79" s="504"/>
      <c r="L79" s="503">
        <f>IF(C80="","","　　′　″")</f>
      </c>
      <c r="M79" s="504"/>
      <c r="N79" s="503">
        <f>IF(C80="","","　°　′　″")</f>
      </c>
      <c r="O79" s="505"/>
      <c r="P79" s="489">
        <f>'成績一覧表'!P79</f>
      </c>
      <c r="Q79" s="506">
        <f>IF(C80="","","　°　′　″")</f>
      </c>
      <c r="R79" s="507"/>
      <c r="S79" s="492"/>
    </row>
    <row r="80" spans="1:19" s="355" customFormat="1" ht="18.75" customHeight="1" outlineLevel="1">
      <c r="A80" s="484"/>
      <c r="B80" s="485">
        <f>'成績一覧表'!B80</f>
      </c>
      <c r="C80" s="486">
        <f>'成績一覧表'!C80</f>
      </c>
      <c r="D80" s="487">
        <f>'成績一覧表'!D80</f>
      </c>
      <c r="E80" s="488"/>
      <c r="F80" s="487">
        <f>'成績一覧表'!F80</f>
      </c>
      <c r="G80" s="488"/>
      <c r="H80" s="487">
        <f>'成績一覧表'!H80</f>
      </c>
      <c r="I80" s="488"/>
      <c r="J80" s="487">
        <f>'成績一覧表'!J80</f>
      </c>
      <c r="K80" s="488"/>
      <c r="L80" s="487">
        <f>'成績一覧表'!L80</f>
      </c>
      <c r="M80" s="488"/>
      <c r="N80" s="487">
        <f>'成績一覧表'!N80</f>
      </c>
      <c r="O80" s="488"/>
      <c r="P80" s="489">
        <f>'成績一覧表'!P80</f>
      </c>
      <c r="Q80" s="490"/>
      <c r="R80" s="491"/>
      <c r="S80" s="492">
        <f>IF(C80="","","位")</f>
      </c>
    </row>
    <row r="81" spans="1:19" s="355" customFormat="1" ht="18.75" customHeight="1" outlineLevel="1">
      <c r="A81" s="484"/>
      <c r="B81" s="493"/>
      <c r="C81" s="494"/>
      <c r="D81" s="495">
        <f>IF(C80="","","　　′　″")</f>
      </c>
      <c r="E81" s="496"/>
      <c r="F81" s="495">
        <f>IF(C80="","","　　′　″")</f>
      </c>
      <c r="G81" s="496"/>
      <c r="H81" s="495">
        <f>IF(C80="","","　　′　″")</f>
      </c>
      <c r="I81" s="496"/>
      <c r="J81" s="495">
        <f>IF(C80="","","　　′　″")</f>
      </c>
      <c r="K81" s="496"/>
      <c r="L81" s="495">
        <f>IF(C80="","","　　′　″")</f>
      </c>
      <c r="M81" s="496"/>
      <c r="N81" s="497">
        <f>IF(C80="","","　　′　″")</f>
      </c>
      <c r="O81" s="498"/>
      <c r="P81" s="499">
        <f>'成績一覧表'!P81</f>
      </c>
      <c r="Q81" s="500"/>
      <c r="R81" s="501"/>
      <c r="S81" s="502"/>
    </row>
    <row r="82" spans="1:19" s="355" customFormat="1" ht="18.75" customHeight="1">
      <c r="A82" s="474" t="e">
        <f>'成績一覧表'!A82</f>
        <v>#VALUE!</v>
      </c>
      <c r="B82" s="485"/>
      <c r="C82" s="486"/>
      <c r="D82" s="503">
        <f>IF(C83="","","　　′　″")</f>
      </c>
      <c r="E82" s="504"/>
      <c r="F82" s="503">
        <f>IF(C83="","","　　′　″")</f>
      </c>
      <c r="G82" s="504"/>
      <c r="H82" s="503">
        <f>IF(C83="","","　　′　″")</f>
      </c>
      <c r="I82" s="504"/>
      <c r="J82" s="503">
        <f>IF(C83="","","　　′　″")</f>
      </c>
      <c r="K82" s="504"/>
      <c r="L82" s="503">
        <f>IF(C83="","","　　′　″")</f>
      </c>
      <c r="M82" s="504"/>
      <c r="N82" s="503">
        <f>IF(C83="","","　°　′　″")</f>
      </c>
      <c r="O82" s="505"/>
      <c r="P82" s="489">
        <f>'成績一覧表'!P82</f>
      </c>
      <c r="Q82" s="506">
        <f>IF(C83="","","　°　′　″")</f>
      </c>
      <c r="R82" s="507"/>
      <c r="S82" s="492"/>
    </row>
    <row r="83" spans="1:19" s="355" customFormat="1" ht="18.75" customHeight="1" outlineLevel="1">
      <c r="A83" s="484"/>
      <c r="B83" s="485">
        <f>'成績一覧表'!B83</f>
      </c>
      <c r="C83" s="486">
        <f>'成績一覧表'!C83</f>
      </c>
      <c r="D83" s="487">
        <f>'成績一覧表'!D83</f>
      </c>
      <c r="E83" s="488"/>
      <c r="F83" s="487">
        <f>'成績一覧表'!F83</f>
      </c>
      <c r="G83" s="488"/>
      <c r="H83" s="487">
        <f>'成績一覧表'!H83</f>
      </c>
      <c r="I83" s="488"/>
      <c r="J83" s="487">
        <f>'成績一覧表'!J83</f>
      </c>
      <c r="K83" s="488"/>
      <c r="L83" s="487">
        <f>'成績一覧表'!L83</f>
      </c>
      <c r="M83" s="488"/>
      <c r="N83" s="487">
        <f>'成績一覧表'!N83</f>
      </c>
      <c r="O83" s="488"/>
      <c r="P83" s="489">
        <f>'成績一覧表'!P83</f>
      </c>
      <c r="Q83" s="490"/>
      <c r="R83" s="491"/>
      <c r="S83" s="492">
        <f>IF(C83="","","位")</f>
      </c>
    </row>
    <row r="84" spans="1:19" s="355" customFormat="1" ht="18.75" customHeight="1" outlineLevel="1">
      <c r="A84" s="484"/>
      <c r="B84" s="493"/>
      <c r="C84" s="494"/>
      <c r="D84" s="495">
        <f>IF(C83="","","　　′　″")</f>
      </c>
      <c r="E84" s="496"/>
      <c r="F84" s="495">
        <f>IF(C83="","","　　′　″")</f>
      </c>
      <c r="G84" s="496"/>
      <c r="H84" s="495">
        <f>IF(C83="","","　　′　″")</f>
      </c>
      <c r="I84" s="496"/>
      <c r="J84" s="495">
        <f>IF(C83="","","　　′　″")</f>
      </c>
      <c r="K84" s="496"/>
      <c r="L84" s="495">
        <f>IF(C83="","","　　′　″")</f>
      </c>
      <c r="M84" s="496"/>
      <c r="N84" s="497">
        <f>IF(C83="","","　　′　″")</f>
      </c>
      <c r="O84" s="498"/>
      <c r="P84" s="499">
        <f>'成績一覧表'!P84</f>
      </c>
      <c r="Q84" s="500"/>
      <c r="R84" s="501"/>
      <c r="S84" s="502"/>
    </row>
    <row r="85" spans="1:19" s="355" customFormat="1" ht="18.75" customHeight="1">
      <c r="A85" s="474" t="e">
        <f>'成績一覧表'!A85</f>
        <v>#VALUE!</v>
      </c>
      <c r="B85" s="485"/>
      <c r="C85" s="486"/>
      <c r="D85" s="503">
        <f>IF(C86="","","　　′　″")</f>
      </c>
      <c r="E85" s="504"/>
      <c r="F85" s="503">
        <f>IF(C86="","","　　′　″")</f>
      </c>
      <c r="G85" s="504"/>
      <c r="H85" s="503">
        <f>IF(C86="","","　　′　″")</f>
      </c>
      <c r="I85" s="504"/>
      <c r="J85" s="503">
        <f>IF(C86="","","　　′　″")</f>
      </c>
      <c r="K85" s="504"/>
      <c r="L85" s="503">
        <f>IF(C86="","","　　′　″")</f>
      </c>
      <c r="M85" s="504"/>
      <c r="N85" s="503">
        <f>IF(C86="","","　°　′　″")</f>
      </c>
      <c r="O85" s="505"/>
      <c r="P85" s="489">
        <f>'成績一覧表'!P85</f>
      </c>
      <c r="Q85" s="506">
        <f>IF(C86="","","　°　′　″")</f>
      </c>
      <c r="R85" s="507"/>
      <c r="S85" s="492"/>
    </row>
    <row r="86" spans="1:19" s="355" customFormat="1" ht="18.75" customHeight="1" outlineLevel="1">
      <c r="A86" s="484"/>
      <c r="B86" s="485">
        <f>'成績一覧表'!B86</f>
      </c>
      <c r="C86" s="486">
        <f>'成績一覧表'!C86</f>
      </c>
      <c r="D86" s="487">
        <f>'成績一覧表'!D86</f>
      </c>
      <c r="E86" s="488"/>
      <c r="F86" s="487">
        <f>'成績一覧表'!F86</f>
      </c>
      <c r="G86" s="488"/>
      <c r="H86" s="487">
        <f>'成績一覧表'!H86</f>
      </c>
      <c r="I86" s="488"/>
      <c r="J86" s="487">
        <f>'成績一覧表'!J86</f>
      </c>
      <c r="K86" s="488"/>
      <c r="L86" s="487">
        <f>'成績一覧表'!L86</f>
      </c>
      <c r="M86" s="488"/>
      <c r="N86" s="487">
        <f>'成績一覧表'!N86</f>
      </c>
      <c r="O86" s="488"/>
      <c r="P86" s="489">
        <f>'成績一覧表'!P86</f>
      </c>
      <c r="Q86" s="490"/>
      <c r="R86" s="491"/>
      <c r="S86" s="492">
        <f>IF(C86="","","位")</f>
      </c>
    </row>
    <row r="87" spans="1:19" s="355" customFormat="1" ht="18.75" customHeight="1" outlineLevel="1">
      <c r="A87" s="484"/>
      <c r="B87" s="493"/>
      <c r="C87" s="494"/>
      <c r="D87" s="495">
        <f>IF(C86="","","　　′　″")</f>
      </c>
      <c r="E87" s="496"/>
      <c r="F87" s="495">
        <f>IF(C86="","","　　′　″")</f>
      </c>
      <c r="G87" s="496"/>
      <c r="H87" s="495">
        <f>IF(C86="","","　　′　″")</f>
      </c>
      <c r="I87" s="496"/>
      <c r="J87" s="495">
        <f>IF(C86="","","　　′　″")</f>
      </c>
      <c r="K87" s="496"/>
      <c r="L87" s="495">
        <f>IF(C86="","","　　′　″")</f>
      </c>
      <c r="M87" s="496"/>
      <c r="N87" s="497">
        <f>IF(C86="","","　　′　″")</f>
      </c>
      <c r="O87" s="498"/>
      <c r="P87" s="499">
        <f>'成績一覧表'!P87</f>
      </c>
      <c r="Q87" s="500"/>
      <c r="R87" s="501"/>
      <c r="S87" s="502"/>
    </row>
    <row r="88" spans="1:19" s="355" customFormat="1" ht="18.75" customHeight="1">
      <c r="A88" s="474" t="e">
        <f>'成績一覧表'!A88</f>
        <v>#VALUE!</v>
      </c>
      <c r="B88" s="485"/>
      <c r="C88" s="486"/>
      <c r="D88" s="503">
        <f>IF(C89="","","　　′　″")</f>
      </c>
      <c r="E88" s="504"/>
      <c r="F88" s="503">
        <f>IF(C89="","","　　′　″")</f>
      </c>
      <c r="G88" s="504"/>
      <c r="H88" s="503">
        <f>IF(C89="","","　　′　″")</f>
      </c>
      <c r="I88" s="504"/>
      <c r="J88" s="503">
        <f>IF(C89="","","　　′　″")</f>
      </c>
      <c r="K88" s="504"/>
      <c r="L88" s="503">
        <f>IF(C89="","","　　′　″")</f>
      </c>
      <c r="M88" s="504"/>
      <c r="N88" s="503">
        <f>IF(C89="","","　°　′　″")</f>
      </c>
      <c r="O88" s="505"/>
      <c r="P88" s="489">
        <f>'成績一覧表'!P88</f>
      </c>
      <c r="Q88" s="506">
        <f>IF(C89="","","　°　′　″")</f>
      </c>
      <c r="R88" s="507"/>
      <c r="S88" s="492"/>
    </row>
    <row r="89" spans="1:19" s="355" customFormat="1" ht="18.75" customHeight="1" outlineLevel="1">
      <c r="A89" s="484"/>
      <c r="B89" s="485">
        <f>'成績一覧表'!B89</f>
      </c>
      <c r="C89" s="486">
        <f>'成績一覧表'!C89</f>
      </c>
      <c r="D89" s="487">
        <f>'成績一覧表'!D89</f>
      </c>
      <c r="E89" s="488"/>
      <c r="F89" s="487">
        <f>'成績一覧表'!F89</f>
      </c>
      <c r="G89" s="488"/>
      <c r="H89" s="487">
        <f>'成績一覧表'!H89</f>
      </c>
      <c r="I89" s="488"/>
      <c r="J89" s="487">
        <f>'成績一覧表'!J89</f>
      </c>
      <c r="K89" s="488"/>
      <c r="L89" s="487">
        <f>'成績一覧表'!L89</f>
      </c>
      <c r="M89" s="488"/>
      <c r="N89" s="487">
        <f>'成績一覧表'!N89</f>
      </c>
      <c r="O89" s="488"/>
      <c r="P89" s="489">
        <f>'成績一覧表'!P89</f>
      </c>
      <c r="Q89" s="490"/>
      <c r="R89" s="491"/>
      <c r="S89" s="492">
        <f>IF(C89="","","位")</f>
      </c>
    </row>
    <row r="90" spans="1:19" s="355" customFormat="1" ht="18.75" customHeight="1" outlineLevel="1">
      <c r="A90" s="484"/>
      <c r="B90" s="493"/>
      <c r="C90" s="494"/>
      <c r="D90" s="495">
        <f>IF(C89="","","　　′　″")</f>
      </c>
      <c r="E90" s="496"/>
      <c r="F90" s="495">
        <f>IF(C89="","","　　′　″")</f>
      </c>
      <c r="G90" s="496"/>
      <c r="H90" s="495">
        <f>IF(C89="","","　　′　″")</f>
      </c>
      <c r="I90" s="496"/>
      <c r="J90" s="495">
        <f>IF(C89="","","　　′　″")</f>
      </c>
      <c r="K90" s="496"/>
      <c r="L90" s="495">
        <f>IF(C89="","","　　′　″")</f>
      </c>
      <c r="M90" s="496"/>
      <c r="N90" s="497">
        <f>IF(C89="","","　　′　″")</f>
      </c>
      <c r="O90" s="498"/>
      <c r="P90" s="499">
        <f>'成績一覧表'!P90</f>
      </c>
      <c r="Q90" s="500"/>
      <c r="R90" s="501"/>
      <c r="S90" s="502"/>
    </row>
    <row r="91" spans="1:19" s="355" customFormat="1" ht="18.75" customHeight="1">
      <c r="A91" s="474" t="e">
        <f>'成績一覧表'!A91</f>
        <v>#VALUE!</v>
      </c>
      <c r="B91" s="485"/>
      <c r="C91" s="486"/>
      <c r="D91" s="503">
        <f>IF(C92="","","　　′　″")</f>
      </c>
      <c r="E91" s="504"/>
      <c r="F91" s="503">
        <f>IF(C92="","","　　′　″")</f>
      </c>
      <c r="G91" s="504"/>
      <c r="H91" s="503">
        <f>IF(C92="","","　　′　″")</f>
      </c>
      <c r="I91" s="504"/>
      <c r="J91" s="503">
        <f>IF(C92="","","　　′　″")</f>
      </c>
      <c r="K91" s="504"/>
      <c r="L91" s="503">
        <f>IF(C92="","","　　′　″")</f>
      </c>
      <c r="M91" s="504"/>
      <c r="N91" s="503">
        <f>IF(C92="","","　°　′　″")</f>
      </c>
      <c r="O91" s="505"/>
      <c r="P91" s="489">
        <f>'成績一覧表'!P91</f>
      </c>
      <c r="Q91" s="506">
        <f>IF(C92="","","　°　′　″")</f>
      </c>
      <c r="R91" s="507"/>
      <c r="S91" s="492"/>
    </row>
    <row r="92" spans="1:19" s="355" customFormat="1" ht="18.75" customHeight="1" outlineLevel="1">
      <c r="A92" s="484"/>
      <c r="B92" s="485">
        <f>'成績一覧表'!B92</f>
      </c>
      <c r="C92" s="486">
        <f>'成績一覧表'!C92</f>
      </c>
      <c r="D92" s="487">
        <f>'成績一覧表'!D92</f>
      </c>
      <c r="E92" s="488"/>
      <c r="F92" s="487">
        <f>'成績一覧表'!F92</f>
      </c>
      <c r="G92" s="488"/>
      <c r="H92" s="487">
        <f>'成績一覧表'!H92</f>
      </c>
      <c r="I92" s="488"/>
      <c r="J92" s="487">
        <f>'成績一覧表'!J92</f>
      </c>
      <c r="K92" s="488"/>
      <c r="L92" s="487">
        <f>'成績一覧表'!L92</f>
      </c>
      <c r="M92" s="488"/>
      <c r="N92" s="487">
        <f>'成績一覧表'!N92</f>
      </c>
      <c r="O92" s="488"/>
      <c r="P92" s="489">
        <f>'成績一覧表'!P92</f>
      </c>
      <c r="Q92" s="490"/>
      <c r="R92" s="491"/>
      <c r="S92" s="492">
        <f>IF(C92="","","位")</f>
      </c>
    </row>
    <row r="93" spans="1:19" s="355" customFormat="1" ht="18.75" customHeight="1" outlineLevel="1">
      <c r="A93" s="484"/>
      <c r="B93" s="493"/>
      <c r="C93" s="494"/>
      <c r="D93" s="495">
        <f>IF(C92="","","　　′　″")</f>
      </c>
      <c r="E93" s="496"/>
      <c r="F93" s="495">
        <f>IF(C92="","","　　′　″")</f>
      </c>
      <c r="G93" s="496"/>
      <c r="H93" s="495">
        <f>IF(C92="","","　　′　″")</f>
      </c>
      <c r="I93" s="496"/>
      <c r="J93" s="495">
        <f>IF(C92="","","　　′　″")</f>
      </c>
      <c r="K93" s="496"/>
      <c r="L93" s="495">
        <f>IF(C92="","","　　′　″")</f>
      </c>
      <c r="M93" s="496"/>
      <c r="N93" s="497">
        <f>IF(C92="","","　　′　″")</f>
      </c>
      <c r="O93" s="498"/>
      <c r="P93" s="499">
        <f>'成績一覧表'!P93</f>
      </c>
      <c r="Q93" s="500"/>
      <c r="R93" s="501"/>
      <c r="S93" s="502"/>
    </row>
    <row r="94" spans="1:19" s="355" customFormat="1" ht="18.75" customHeight="1">
      <c r="A94" s="474" t="e">
        <f>'成績一覧表'!A94</f>
        <v>#VALUE!</v>
      </c>
      <c r="B94" s="485"/>
      <c r="C94" s="486"/>
      <c r="D94" s="503">
        <f>IF(C95="","","　　′　″")</f>
      </c>
      <c r="E94" s="504"/>
      <c r="F94" s="503">
        <f>IF(C95="","","　　′　″")</f>
      </c>
      <c r="G94" s="504"/>
      <c r="H94" s="503">
        <f>IF(C95="","","　　′　″")</f>
      </c>
      <c r="I94" s="504"/>
      <c r="J94" s="503">
        <f>IF(C95="","","　　′　″")</f>
      </c>
      <c r="K94" s="504"/>
      <c r="L94" s="503">
        <f>IF(C95="","","　　′　″")</f>
      </c>
      <c r="M94" s="504"/>
      <c r="N94" s="503">
        <f>IF(C95="","","　°　′　″")</f>
      </c>
      <c r="O94" s="505"/>
      <c r="P94" s="489">
        <f>'成績一覧表'!P94</f>
      </c>
      <c r="Q94" s="506">
        <f>IF(C95="","","　°　′　″")</f>
      </c>
      <c r="R94" s="507"/>
      <c r="S94" s="492"/>
    </row>
    <row r="95" spans="1:19" s="355" customFormat="1" ht="18.75" customHeight="1" outlineLevel="1">
      <c r="A95" s="484"/>
      <c r="B95" s="485">
        <f>'成績一覧表'!B95</f>
      </c>
      <c r="C95" s="486">
        <f>'成績一覧表'!C95</f>
      </c>
      <c r="D95" s="487">
        <f>'成績一覧表'!D95</f>
      </c>
      <c r="E95" s="488"/>
      <c r="F95" s="487">
        <f>'成績一覧表'!F95</f>
      </c>
      <c r="G95" s="488"/>
      <c r="H95" s="487">
        <f>'成績一覧表'!H95</f>
      </c>
      <c r="I95" s="488"/>
      <c r="J95" s="487">
        <f>'成績一覧表'!J95</f>
      </c>
      <c r="K95" s="488"/>
      <c r="L95" s="487">
        <f>'成績一覧表'!L95</f>
      </c>
      <c r="M95" s="488"/>
      <c r="N95" s="487">
        <f>'成績一覧表'!N95</f>
      </c>
      <c r="O95" s="488"/>
      <c r="P95" s="489">
        <f>'成績一覧表'!P95</f>
      </c>
      <c r="Q95" s="490"/>
      <c r="R95" s="491"/>
      <c r="S95" s="492">
        <f>IF(C95="","","位")</f>
      </c>
    </row>
    <row r="96" spans="1:19" s="355" customFormat="1" ht="18.75" customHeight="1" outlineLevel="1">
      <c r="A96" s="484"/>
      <c r="B96" s="493"/>
      <c r="C96" s="494"/>
      <c r="D96" s="495">
        <f>IF(C95="","","　　′　″")</f>
      </c>
      <c r="E96" s="496"/>
      <c r="F96" s="495">
        <f>IF(C95="","","　　′　″")</f>
      </c>
      <c r="G96" s="496"/>
      <c r="H96" s="495">
        <f>IF(C95="","","　　′　″")</f>
      </c>
      <c r="I96" s="496"/>
      <c r="J96" s="495">
        <f>IF(C95="","","　　′　″")</f>
      </c>
      <c r="K96" s="496"/>
      <c r="L96" s="495">
        <f>IF(C95="","","　　′　″")</f>
      </c>
      <c r="M96" s="496"/>
      <c r="N96" s="497">
        <f>IF(C95="","","　　′　″")</f>
      </c>
      <c r="O96" s="498"/>
      <c r="P96" s="499">
        <f>'成績一覧表'!P96</f>
      </c>
      <c r="Q96" s="500"/>
      <c r="R96" s="501"/>
      <c r="S96" s="502"/>
    </row>
    <row r="97" spans="1:19" s="355" customFormat="1" ht="18.75" customHeight="1">
      <c r="A97" s="474" t="e">
        <f>'成績一覧表'!A97</f>
        <v>#VALUE!</v>
      </c>
      <c r="B97" s="485"/>
      <c r="C97" s="486"/>
      <c r="D97" s="503">
        <f>IF(C98="","","　　′　″")</f>
      </c>
      <c r="E97" s="504"/>
      <c r="F97" s="503">
        <f>IF(C98="","","　　′　″")</f>
      </c>
      <c r="G97" s="504"/>
      <c r="H97" s="503">
        <f>IF(C98="","","　　′　″")</f>
      </c>
      <c r="I97" s="504"/>
      <c r="J97" s="503">
        <f>IF(C98="","","　　′　″")</f>
      </c>
      <c r="K97" s="504"/>
      <c r="L97" s="503">
        <f>IF(C98="","","　　′　″")</f>
      </c>
      <c r="M97" s="504"/>
      <c r="N97" s="503">
        <f>IF(C98="","","　°　′　″")</f>
      </c>
      <c r="O97" s="505"/>
      <c r="P97" s="489">
        <f>'成績一覧表'!P97</f>
      </c>
      <c r="Q97" s="506">
        <f>IF(C98="","","　°　′　″")</f>
      </c>
      <c r="R97" s="507"/>
      <c r="S97" s="492"/>
    </row>
    <row r="98" spans="1:19" s="355" customFormat="1" ht="18.75" customHeight="1" outlineLevel="1">
      <c r="A98" s="484"/>
      <c r="B98" s="485">
        <f>'成績一覧表'!B98</f>
      </c>
      <c r="C98" s="486">
        <f>'成績一覧表'!C98</f>
      </c>
      <c r="D98" s="487">
        <f>'成績一覧表'!D98</f>
      </c>
      <c r="E98" s="488"/>
      <c r="F98" s="487">
        <f>'成績一覧表'!F98</f>
      </c>
      <c r="G98" s="488"/>
      <c r="H98" s="487">
        <f>'成績一覧表'!H98</f>
      </c>
      <c r="I98" s="488"/>
      <c r="J98" s="487">
        <f>'成績一覧表'!J98</f>
      </c>
      <c r="K98" s="488"/>
      <c r="L98" s="487">
        <f>'成績一覧表'!L98</f>
      </c>
      <c r="M98" s="488"/>
      <c r="N98" s="487">
        <f>'成績一覧表'!N98</f>
      </c>
      <c r="O98" s="488"/>
      <c r="P98" s="489">
        <f>'成績一覧表'!P98</f>
      </c>
      <c r="Q98" s="490"/>
      <c r="R98" s="491"/>
      <c r="S98" s="492">
        <f>IF(C98="","","位")</f>
      </c>
    </row>
    <row r="99" spans="1:19" s="355" customFormat="1" ht="18.75" customHeight="1" outlineLevel="1">
      <c r="A99" s="484"/>
      <c r="B99" s="493"/>
      <c r="C99" s="494"/>
      <c r="D99" s="495">
        <f>IF(C98="","","　　′　″")</f>
      </c>
      <c r="E99" s="496"/>
      <c r="F99" s="495">
        <f>IF(C98="","","　　′　″")</f>
      </c>
      <c r="G99" s="496"/>
      <c r="H99" s="495">
        <f>IF(C98="","","　　′　″")</f>
      </c>
      <c r="I99" s="496"/>
      <c r="J99" s="495">
        <f>IF(C98="","","　　′　″")</f>
      </c>
      <c r="K99" s="496"/>
      <c r="L99" s="495">
        <f>IF(C98="","","　　′　″")</f>
      </c>
      <c r="M99" s="496"/>
      <c r="N99" s="497">
        <f>IF(C98="","","　　′　″")</f>
      </c>
      <c r="O99" s="498"/>
      <c r="P99" s="499">
        <f>'成績一覧表'!P99</f>
      </c>
      <c r="Q99" s="500"/>
      <c r="R99" s="501"/>
      <c r="S99" s="502"/>
    </row>
    <row r="100" spans="1:19" s="355" customFormat="1" ht="18.75" customHeight="1">
      <c r="A100" s="474" t="e">
        <f>'成績一覧表'!A100</f>
        <v>#VALUE!</v>
      </c>
      <c r="B100" s="485"/>
      <c r="C100" s="486"/>
      <c r="D100" s="503">
        <f>IF(C101="","","　　′　″")</f>
      </c>
      <c r="E100" s="504"/>
      <c r="F100" s="503">
        <f>IF(C101="","","　　′　″")</f>
      </c>
      <c r="G100" s="504"/>
      <c r="H100" s="503">
        <f>IF(C101="","","　　′　″")</f>
      </c>
      <c r="I100" s="504"/>
      <c r="J100" s="503">
        <f>IF(C101="","","　　′　″")</f>
      </c>
      <c r="K100" s="504"/>
      <c r="L100" s="503">
        <f>IF(C101="","","　　′　″")</f>
      </c>
      <c r="M100" s="504"/>
      <c r="N100" s="503">
        <f>IF(C101="","","　°　′　″")</f>
      </c>
      <c r="O100" s="505"/>
      <c r="P100" s="489">
        <f>'成績一覧表'!P100</f>
      </c>
      <c r="Q100" s="506">
        <f>IF(C101="","","　°　′　″")</f>
      </c>
      <c r="R100" s="507"/>
      <c r="S100" s="492"/>
    </row>
    <row r="101" spans="1:19" s="355" customFormat="1" ht="18.75" customHeight="1" outlineLevel="1">
      <c r="A101" s="484"/>
      <c r="B101" s="485">
        <f>'成績一覧表'!B101</f>
      </c>
      <c r="C101" s="486">
        <f>'成績一覧表'!C101</f>
      </c>
      <c r="D101" s="487">
        <f>'成績一覧表'!D101</f>
      </c>
      <c r="E101" s="488"/>
      <c r="F101" s="487">
        <f>'成績一覧表'!F101</f>
      </c>
      <c r="G101" s="488"/>
      <c r="H101" s="487">
        <f>'成績一覧表'!H101</f>
      </c>
      <c r="I101" s="488"/>
      <c r="J101" s="487">
        <f>'成績一覧表'!J101</f>
      </c>
      <c r="K101" s="488"/>
      <c r="L101" s="487">
        <f>'成績一覧表'!L101</f>
      </c>
      <c r="M101" s="488"/>
      <c r="N101" s="487">
        <f>'成績一覧表'!N101</f>
      </c>
      <c r="O101" s="488"/>
      <c r="P101" s="489">
        <f>'成績一覧表'!P101</f>
      </c>
      <c r="Q101" s="490"/>
      <c r="R101" s="491"/>
      <c r="S101" s="492">
        <f>IF(C101="","","位")</f>
      </c>
    </row>
    <row r="102" spans="1:19" s="355" customFormat="1" ht="18.75" customHeight="1" outlineLevel="1">
      <c r="A102" s="484"/>
      <c r="B102" s="493"/>
      <c r="C102" s="494"/>
      <c r="D102" s="495">
        <f>IF(C101="","","　　′　″")</f>
      </c>
      <c r="E102" s="496"/>
      <c r="F102" s="495">
        <f>IF(C101="","","　　′　″")</f>
      </c>
      <c r="G102" s="496"/>
      <c r="H102" s="495">
        <f>IF(C101="","","　　′　″")</f>
      </c>
      <c r="I102" s="496"/>
      <c r="J102" s="495">
        <f>IF(C101="","","　　′　″")</f>
      </c>
      <c r="K102" s="496"/>
      <c r="L102" s="495">
        <f>IF(C101="","","　　′　″")</f>
      </c>
      <c r="M102" s="496"/>
      <c r="N102" s="497">
        <f>IF(C101="","","　　′　″")</f>
      </c>
      <c r="O102" s="498"/>
      <c r="P102" s="499">
        <f>'成績一覧表'!P102</f>
      </c>
      <c r="Q102" s="500"/>
      <c r="R102" s="501"/>
      <c r="S102" s="502"/>
    </row>
    <row r="103" spans="1:19" s="355" customFormat="1" ht="18.75" customHeight="1">
      <c r="A103" s="474" t="e">
        <f>'成績一覧表'!A103</f>
        <v>#VALUE!</v>
      </c>
      <c r="B103" s="485"/>
      <c r="C103" s="486"/>
      <c r="D103" s="503">
        <f>IF(C104="","","　　′　″")</f>
      </c>
      <c r="E103" s="504"/>
      <c r="F103" s="503">
        <f>IF(C104="","","　　′　″")</f>
      </c>
      <c r="G103" s="504"/>
      <c r="H103" s="503">
        <f>IF(C104="","","　　′　″")</f>
      </c>
      <c r="I103" s="504"/>
      <c r="J103" s="503">
        <f>IF(C104="","","　　′　″")</f>
      </c>
      <c r="K103" s="504"/>
      <c r="L103" s="503">
        <f>IF(C104="","","　　′　″")</f>
      </c>
      <c r="M103" s="504"/>
      <c r="N103" s="503">
        <f>IF(C104="","","　°　′　″")</f>
      </c>
      <c r="O103" s="505"/>
      <c r="P103" s="489">
        <f>'成績一覧表'!P103</f>
      </c>
      <c r="Q103" s="506">
        <f>IF(C104="","","　°　′　″")</f>
      </c>
      <c r="R103" s="507"/>
      <c r="S103" s="492"/>
    </row>
    <row r="104" spans="1:19" s="355" customFormat="1" ht="18.75" customHeight="1" outlineLevel="1">
      <c r="A104" s="484"/>
      <c r="B104" s="485">
        <f>'成績一覧表'!B104</f>
      </c>
      <c r="C104" s="486">
        <f>'成績一覧表'!C104</f>
      </c>
      <c r="D104" s="487">
        <f>'成績一覧表'!D104</f>
      </c>
      <c r="E104" s="488"/>
      <c r="F104" s="487">
        <f>'成績一覧表'!F104</f>
      </c>
      <c r="G104" s="488"/>
      <c r="H104" s="487">
        <f>'成績一覧表'!H104</f>
      </c>
      <c r="I104" s="488"/>
      <c r="J104" s="487">
        <f>'成績一覧表'!J104</f>
      </c>
      <c r="K104" s="488"/>
      <c r="L104" s="487">
        <f>'成績一覧表'!L104</f>
      </c>
      <c r="M104" s="488"/>
      <c r="N104" s="487">
        <f>'成績一覧表'!N104</f>
      </c>
      <c r="O104" s="488"/>
      <c r="P104" s="489">
        <f>'成績一覧表'!P104</f>
      </c>
      <c r="Q104" s="490"/>
      <c r="R104" s="491"/>
      <c r="S104" s="492">
        <f>IF(C104="","","位")</f>
      </c>
    </row>
    <row r="105" spans="1:19" s="355" customFormat="1" ht="18.75" customHeight="1" outlineLevel="1">
      <c r="A105" s="484"/>
      <c r="B105" s="493"/>
      <c r="C105" s="494"/>
      <c r="D105" s="495">
        <f>IF(C104="","","　　′　″")</f>
      </c>
      <c r="E105" s="496"/>
      <c r="F105" s="495">
        <f>IF(C104="","","　　′　″")</f>
      </c>
      <c r="G105" s="496"/>
      <c r="H105" s="495">
        <f>IF(C104="","","　　′　″")</f>
      </c>
      <c r="I105" s="496"/>
      <c r="J105" s="495">
        <f>IF(C104="","","　　′　″")</f>
      </c>
      <c r="K105" s="496"/>
      <c r="L105" s="495">
        <f>IF(C104="","","　　′　″")</f>
      </c>
      <c r="M105" s="496"/>
      <c r="N105" s="497">
        <f>IF(C104="","","　　′　″")</f>
      </c>
      <c r="O105" s="498"/>
      <c r="P105" s="499">
        <f>'成績一覧表'!P105</f>
      </c>
      <c r="Q105" s="500"/>
      <c r="R105" s="501"/>
      <c r="S105" s="502"/>
    </row>
    <row r="106" spans="1:19" s="355" customFormat="1" ht="18.75" customHeight="1">
      <c r="A106" s="474" t="e">
        <f>'成績一覧表'!A106</f>
        <v>#VALUE!</v>
      </c>
      <c r="B106" s="485"/>
      <c r="C106" s="486"/>
      <c r="D106" s="503">
        <f>IF(C107="","","　　′　″")</f>
      </c>
      <c r="E106" s="504"/>
      <c r="F106" s="503">
        <f>IF(C107="","","　　′　″")</f>
      </c>
      <c r="G106" s="504"/>
      <c r="H106" s="503">
        <f>IF(C107="","","　　′　″")</f>
      </c>
      <c r="I106" s="504"/>
      <c r="J106" s="503">
        <f>IF(C107="","","　　′　″")</f>
      </c>
      <c r="K106" s="504"/>
      <c r="L106" s="503">
        <f>IF(C107="","","　　′　″")</f>
      </c>
      <c r="M106" s="504"/>
      <c r="N106" s="503">
        <f>IF(C107="","","　°　′　″")</f>
      </c>
      <c r="O106" s="505"/>
      <c r="P106" s="489">
        <f>'成績一覧表'!P106</f>
      </c>
      <c r="Q106" s="506">
        <f>IF(C107="","","　°　′　″")</f>
      </c>
      <c r="R106" s="507"/>
      <c r="S106" s="492"/>
    </row>
    <row r="107" spans="1:19" s="355" customFormat="1" ht="18.75" customHeight="1" outlineLevel="1">
      <c r="A107" s="484"/>
      <c r="B107" s="485">
        <f>'成績一覧表'!B107</f>
      </c>
      <c r="C107" s="486">
        <f>'成績一覧表'!C107</f>
      </c>
      <c r="D107" s="487">
        <f>'成績一覧表'!D107</f>
      </c>
      <c r="E107" s="488"/>
      <c r="F107" s="487">
        <f>'成績一覧表'!F107</f>
      </c>
      <c r="G107" s="488"/>
      <c r="H107" s="487">
        <f>'成績一覧表'!H107</f>
      </c>
      <c r="I107" s="488"/>
      <c r="J107" s="487">
        <f>'成績一覧表'!J107</f>
      </c>
      <c r="K107" s="488"/>
      <c r="L107" s="487">
        <f>'成績一覧表'!L107</f>
      </c>
      <c r="M107" s="488"/>
      <c r="N107" s="487">
        <f>'成績一覧表'!N107</f>
      </c>
      <c r="O107" s="488"/>
      <c r="P107" s="489">
        <f>'成績一覧表'!P107</f>
      </c>
      <c r="Q107" s="490"/>
      <c r="R107" s="491"/>
      <c r="S107" s="492">
        <f>IF(C107="","","位")</f>
      </c>
    </row>
    <row r="108" spans="1:19" s="355" customFormat="1" ht="18.75" customHeight="1" outlineLevel="1">
      <c r="A108" s="484"/>
      <c r="B108" s="493"/>
      <c r="C108" s="494"/>
      <c r="D108" s="495">
        <f>IF(C107="","","　　′　″")</f>
      </c>
      <c r="E108" s="496"/>
      <c r="F108" s="495">
        <f>IF(C107="","","　　′　″")</f>
      </c>
      <c r="G108" s="496"/>
      <c r="H108" s="495">
        <f>IF(C107="","","　　′　″")</f>
      </c>
      <c r="I108" s="496"/>
      <c r="J108" s="495">
        <f>IF(C107="","","　　′　″")</f>
      </c>
      <c r="K108" s="496"/>
      <c r="L108" s="495">
        <f>IF(C107="","","　　′　″")</f>
      </c>
      <c r="M108" s="496"/>
      <c r="N108" s="497">
        <f>IF(C107="","","　　′　″")</f>
      </c>
      <c r="O108" s="498"/>
      <c r="P108" s="499">
        <f>'成績一覧表'!P108</f>
      </c>
      <c r="Q108" s="500"/>
      <c r="R108" s="501"/>
      <c r="S108" s="502"/>
    </row>
    <row r="109" spans="1:19" s="355" customFormat="1" ht="18.75" customHeight="1">
      <c r="A109" s="474" t="e">
        <f>'成績一覧表'!A109</f>
        <v>#VALUE!</v>
      </c>
      <c r="B109" s="485"/>
      <c r="C109" s="486"/>
      <c r="D109" s="503">
        <f>IF(C110="","","　　′　″")</f>
      </c>
      <c r="E109" s="504"/>
      <c r="F109" s="503">
        <f>IF(C110="","","　　′　″")</f>
      </c>
      <c r="G109" s="504"/>
      <c r="H109" s="503">
        <f>IF(C110="","","　　′　″")</f>
      </c>
      <c r="I109" s="504"/>
      <c r="J109" s="503">
        <f>IF(C110="","","　　′　″")</f>
      </c>
      <c r="K109" s="504"/>
      <c r="L109" s="503">
        <f>IF(C110="","","　　′　″")</f>
      </c>
      <c r="M109" s="504"/>
      <c r="N109" s="503">
        <f>IF(C110="","","　°　′　″")</f>
      </c>
      <c r="O109" s="505"/>
      <c r="P109" s="489">
        <f>'成績一覧表'!P109</f>
      </c>
      <c r="Q109" s="506">
        <f>IF(C110="","","　°　′　″")</f>
      </c>
      <c r="R109" s="507"/>
      <c r="S109" s="492"/>
    </row>
    <row r="110" spans="1:19" s="355" customFormat="1" ht="18.75" customHeight="1" outlineLevel="1">
      <c r="A110" s="484"/>
      <c r="B110" s="485">
        <f>'成績一覧表'!B110</f>
      </c>
      <c r="C110" s="486">
        <f>'成績一覧表'!C110</f>
      </c>
      <c r="D110" s="487">
        <f>'成績一覧表'!D110</f>
      </c>
      <c r="E110" s="488"/>
      <c r="F110" s="487">
        <f>'成績一覧表'!F110</f>
      </c>
      <c r="G110" s="488"/>
      <c r="H110" s="487">
        <f>'成績一覧表'!H110</f>
      </c>
      <c r="I110" s="488"/>
      <c r="J110" s="487">
        <f>'成績一覧表'!J110</f>
      </c>
      <c r="K110" s="488"/>
      <c r="L110" s="487">
        <f>'成績一覧表'!L110</f>
      </c>
      <c r="M110" s="488"/>
      <c r="N110" s="487">
        <f>'成績一覧表'!N110</f>
      </c>
      <c r="O110" s="488"/>
      <c r="P110" s="489">
        <f>'成績一覧表'!P110</f>
      </c>
      <c r="Q110" s="490"/>
      <c r="R110" s="491"/>
      <c r="S110" s="492">
        <f>IF(C110="","","位")</f>
      </c>
    </row>
    <row r="111" spans="1:19" s="355" customFormat="1" ht="18.75" customHeight="1" outlineLevel="1">
      <c r="A111" s="484"/>
      <c r="B111" s="493"/>
      <c r="C111" s="494"/>
      <c r="D111" s="495">
        <f>IF(C110="","","　　′　″")</f>
      </c>
      <c r="E111" s="496"/>
      <c r="F111" s="495">
        <f>IF(C110="","","　　′　″")</f>
      </c>
      <c r="G111" s="496"/>
      <c r="H111" s="495">
        <f>IF(C110="","","　　′　″")</f>
      </c>
      <c r="I111" s="496"/>
      <c r="J111" s="495">
        <f>IF(C110="","","　　′　″")</f>
      </c>
      <c r="K111" s="496"/>
      <c r="L111" s="495">
        <f>IF(C110="","","　　′　″")</f>
      </c>
      <c r="M111" s="496"/>
      <c r="N111" s="497">
        <f>IF(C110="","","　　′　″")</f>
      </c>
      <c r="O111" s="498"/>
      <c r="P111" s="499">
        <f>'成績一覧表'!P111</f>
      </c>
      <c r="Q111" s="500"/>
      <c r="R111" s="501"/>
      <c r="S111" s="502"/>
    </row>
    <row r="112" spans="1:19" s="355" customFormat="1" ht="18.75" customHeight="1">
      <c r="A112" s="474" t="e">
        <f>'成績一覧表'!A112</f>
        <v>#VALUE!</v>
      </c>
      <c r="B112" s="485"/>
      <c r="C112" s="486"/>
      <c r="D112" s="503">
        <f>IF(C113="","","　　′　″")</f>
      </c>
      <c r="E112" s="504"/>
      <c r="F112" s="503">
        <f>IF(C113="","","　　′　″")</f>
      </c>
      <c r="G112" s="504"/>
      <c r="H112" s="503">
        <f>IF(C113="","","　　′　″")</f>
      </c>
      <c r="I112" s="504"/>
      <c r="J112" s="503">
        <f>IF(C113="","","　　′　″")</f>
      </c>
      <c r="K112" s="504"/>
      <c r="L112" s="503">
        <f>IF(C113="","","　　′　″")</f>
      </c>
      <c r="M112" s="504"/>
      <c r="N112" s="503">
        <f>IF(C113="","","　°　′　″")</f>
      </c>
      <c r="O112" s="505"/>
      <c r="P112" s="489">
        <f>'成績一覧表'!P112</f>
      </c>
      <c r="Q112" s="506">
        <f>IF(C113="","","　°　′　″")</f>
      </c>
      <c r="R112" s="507"/>
      <c r="S112" s="492"/>
    </row>
    <row r="113" spans="1:19" s="355" customFormat="1" ht="18.75" customHeight="1" outlineLevel="1">
      <c r="A113" s="484"/>
      <c r="B113" s="485">
        <f>'成績一覧表'!B113</f>
      </c>
      <c r="C113" s="486">
        <f>'成績一覧表'!C113</f>
      </c>
      <c r="D113" s="487">
        <f>'成績一覧表'!D113</f>
      </c>
      <c r="E113" s="488"/>
      <c r="F113" s="487">
        <f>'成績一覧表'!F113</f>
      </c>
      <c r="G113" s="488"/>
      <c r="H113" s="487">
        <f>'成績一覧表'!H113</f>
      </c>
      <c r="I113" s="488"/>
      <c r="J113" s="487">
        <f>'成績一覧表'!J113</f>
      </c>
      <c r="K113" s="488"/>
      <c r="L113" s="487">
        <f>'成績一覧表'!L113</f>
      </c>
      <c r="M113" s="488"/>
      <c r="N113" s="487">
        <f>'成績一覧表'!N113</f>
      </c>
      <c r="O113" s="488"/>
      <c r="P113" s="489">
        <f>'成績一覧表'!P113</f>
      </c>
      <c r="Q113" s="490"/>
      <c r="R113" s="491"/>
      <c r="S113" s="492">
        <f>IF(C113="","","位")</f>
      </c>
    </row>
    <row r="114" spans="1:19" s="355" customFormat="1" ht="18.75" customHeight="1" outlineLevel="1">
      <c r="A114" s="484"/>
      <c r="B114" s="493"/>
      <c r="C114" s="494"/>
      <c r="D114" s="495">
        <f>IF(C113="","","　　′　″")</f>
      </c>
      <c r="E114" s="496"/>
      <c r="F114" s="495">
        <f>IF(C113="","","　　′　″")</f>
      </c>
      <c r="G114" s="496"/>
      <c r="H114" s="495">
        <f>IF(C113="","","　　′　″")</f>
      </c>
      <c r="I114" s="496"/>
      <c r="J114" s="495">
        <f>IF(C113="","","　　′　″")</f>
      </c>
      <c r="K114" s="496"/>
      <c r="L114" s="495">
        <f>IF(C113="","","　　′　″")</f>
      </c>
      <c r="M114" s="496"/>
      <c r="N114" s="497">
        <f>IF(C113="","","　　′　″")</f>
      </c>
      <c r="O114" s="498"/>
      <c r="P114" s="499">
        <f>'成績一覧表'!P114</f>
      </c>
      <c r="Q114" s="500"/>
      <c r="R114" s="501"/>
      <c r="S114" s="502"/>
    </row>
    <row r="115" spans="1:19" s="355" customFormat="1" ht="18.75" customHeight="1">
      <c r="A115" s="474" t="e">
        <f>'成績一覧表'!A115</f>
        <v>#VALUE!</v>
      </c>
      <c r="B115" s="485"/>
      <c r="C115" s="486"/>
      <c r="D115" s="503">
        <f>IF(C116="","","　　′　″")</f>
      </c>
      <c r="E115" s="504"/>
      <c r="F115" s="503">
        <f>IF(C116="","","　　′　″")</f>
      </c>
      <c r="G115" s="504"/>
      <c r="H115" s="503">
        <f>IF(C116="","","　　′　″")</f>
      </c>
      <c r="I115" s="504"/>
      <c r="J115" s="503">
        <f>IF(C116="","","　　′　″")</f>
      </c>
      <c r="K115" s="504"/>
      <c r="L115" s="503">
        <f>IF(C116="","","　　′　″")</f>
      </c>
      <c r="M115" s="504"/>
      <c r="N115" s="503">
        <f>IF(C116="","","　°　′　″")</f>
      </c>
      <c r="O115" s="505"/>
      <c r="P115" s="489">
        <f>'成績一覧表'!P115</f>
      </c>
      <c r="Q115" s="506">
        <f>IF(C116="","","　°　′　″")</f>
      </c>
      <c r="R115" s="507"/>
      <c r="S115" s="492"/>
    </row>
    <row r="116" spans="1:19" s="355" customFormat="1" ht="18.75" customHeight="1" outlineLevel="1">
      <c r="A116" s="484"/>
      <c r="B116" s="485">
        <f>'成績一覧表'!B116</f>
      </c>
      <c r="C116" s="486">
        <f>'成績一覧表'!C116</f>
      </c>
      <c r="D116" s="487">
        <f>'成績一覧表'!D116</f>
      </c>
      <c r="E116" s="488"/>
      <c r="F116" s="487">
        <f>'成績一覧表'!F116</f>
      </c>
      <c r="G116" s="488"/>
      <c r="H116" s="487">
        <f>'成績一覧表'!H116</f>
      </c>
      <c r="I116" s="488"/>
      <c r="J116" s="487">
        <f>'成績一覧表'!J116</f>
      </c>
      <c r="K116" s="488"/>
      <c r="L116" s="487">
        <f>'成績一覧表'!L116</f>
      </c>
      <c r="M116" s="488"/>
      <c r="N116" s="487">
        <f>'成績一覧表'!N116</f>
      </c>
      <c r="O116" s="488"/>
      <c r="P116" s="489">
        <f>'成績一覧表'!P116</f>
      </c>
      <c r="Q116" s="490"/>
      <c r="R116" s="491"/>
      <c r="S116" s="492">
        <f>IF(C116="","","位")</f>
      </c>
    </row>
    <row r="117" spans="1:19" s="355" customFormat="1" ht="18.75" customHeight="1" outlineLevel="1">
      <c r="A117" s="484"/>
      <c r="B117" s="493"/>
      <c r="C117" s="494"/>
      <c r="D117" s="495">
        <f>IF(C116="","","　　′　″")</f>
      </c>
      <c r="E117" s="496"/>
      <c r="F117" s="495">
        <f>IF(C116="","","　　′　″")</f>
      </c>
      <c r="G117" s="496"/>
      <c r="H117" s="495">
        <f>IF(C116="","","　　′　″")</f>
      </c>
      <c r="I117" s="496"/>
      <c r="J117" s="495">
        <f>IF(C116="","","　　′　″")</f>
      </c>
      <c r="K117" s="496"/>
      <c r="L117" s="495">
        <f>IF(C116="","","　　′　″")</f>
      </c>
      <c r="M117" s="496"/>
      <c r="N117" s="497">
        <f>IF(C116="","","　　′　″")</f>
      </c>
      <c r="O117" s="498"/>
      <c r="P117" s="499">
        <f>'成績一覧表'!P117</f>
      </c>
      <c r="Q117" s="500"/>
      <c r="R117" s="501"/>
      <c r="S117" s="502"/>
    </row>
    <row r="118" spans="1:19" s="355" customFormat="1" ht="18.75" customHeight="1">
      <c r="A118" s="474" t="e">
        <f>'成績一覧表'!A118</f>
        <v>#VALUE!</v>
      </c>
      <c r="B118" s="485"/>
      <c r="C118" s="486"/>
      <c r="D118" s="503">
        <f>IF(C119="","","　　′　″")</f>
      </c>
      <c r="E118" s="504"/>
      <c r="F118" s="503">
        <f>IF(C119="","","　　′　″")</f>
      </c>
      <c r="G118" s="504"/>
      <c r="H118" s="503">
        <f>IF(C119="","","　　′　″")</f>
      </c>
      <c r="I118" s="504"/>
      <c r="J118" s="503">
        <f>IF(C119="","","　　′　″")</f>
      </c>
      <c r="K118" s="504"/>
      <c r="L118" s="503">
        <f>IF(C119="","","　　′　″")</f>
      </c>
      <c r="M118" s="504"/>
      <c r="N118" s="503">
        <f>IF(C119="","","　°　′　″")</f>
      </c>
      <c r="O118" s="505"/>
      <c r="P118" s="489">
        <f>'成績一覧表'!P118</f>
      </c>
      <c r="Q118" s="506">
        <f>IF(C119="","","　°　′　″")</f>
      </c>
      <c r="R118" s="507"/>
      <c r="S118" s="492"/>
    </row>
    <row r="119" spans="1:19" s="355" customFormat="1" ht="18.75" customHeight="1" outlineLevel="1">
      <c r="A119" s="484"/>
      <c r="B119" s="485">
        <f>'成績一覧表'!B119</f>
      </c>
      <c r="C119" s="486">
        <f>'成績一覧表'!C119</f>
      </c>
      <c r="D119" s="487">
        <f>'成績一覧表'!D119</f>
      </c>
      <c r="E119" s="488"/>
      <c r="F119" s="487">
        <f>'成績一覧表'!F119</f>
      </c>
      <c r="G119" s="488"/>
      <c r="H119" s="487">
        <f>'成績一覧表'!H119</f>
      </c>
      <c r="I119" s="488"/>
      <c r="J119" s="487">
        <f>'成績一覧表'!J119</f>
      </c>
      <c r="K119" s="488"/>
      <c r="L119" s="487">
        <f>'成績一覧表'!L119</f>
      </c>
      <c r="M119" s="488"/>
      <c r="N119" s="487">
        <f>'成績一覧表'!N119</f>
      </c>
      <c r="O119" s="488"/>
      <c r="P119" s="489">
        <f>'成績一覧表'!P119</f>
      </c>
      <c r="Q119" s="490"/>
      <c r="R119" s="491"/>
      <c r="S119" s="492">
        <f>IF(C119="","","位")</f>
      </c>
    </row>
    <row r="120" spans="1:19" s="355" customFormat="1" ht="18.75" customHeight="1" outlineLevel="1">
      <c r="A120" s="484"/>
      <c r="B120" s="493"/>
      <c r="C120" s="494"/>
      <c r="D120" s="495">
        <f>IF(C119="","","　　′　″")</f>
      </c>
      <c r="E120" s="496"/>
      <c r="F120" s="495">
        <f>IF(C119="","","　　′　″")</f>
      </c>
      <c r="G120" s="496"/>
      <c r="H120" s="495">
        <f>IF(C119="","","　　′　″")</f>
      </c>
      <c r="I120" s="496"/>
      <c r="J120" s="495">
        <f>IF(C119="","","　　′　″")</f>
      </c>
      <c r="K120" s="496"/>
      <c r="L120" s="495">
        <f>IF(C119="","","　　′　″")</f>
      </c>
      <c r="M120" s="496"/>
      <c r="N120" s="497">
        <f>IF(C119="","","　　′　″")</f>
      </c>
      <c r="O120" s="498"/>
      <c r="P120" s="499">
        <f>'成績一覧表'!P120</f>
      </c>
      <c r="Q120" s="500"/>
      <c r="R120" s="501"/>
      <c r="S120" s="502"/>
    </row>
    <row r="121" spans="1:19" s="355" customFormat="1" ht="18.75" customHeight="1">
      <c r="A121" s="474" t="e">
        <f>'成績一覧表'!A121</f>
        <v>#VALUE!</v>
      </c>
      <c r="B121" s="485"/>
      <c r="C121" s="486"/>
      <c r="D121" s="503">
        <f>IF(C122="","","　　′　″")</f>
      </c>
      <c r="E121" s="504"/>
      <c r="F121" s="503">
        <f>IF(C122="","","　　′　″")</f>
      </c>
      <c r="G121" s="504"/>
      <c r="H121" s="503">
        <f>IF(C122="","","　　′　″")</f>
      </c>
      <c r="I121" s="504"/>
      <c r="J121" s="503">
        <f>IF(C122="","","　　′　″")</f>
      </c>
      <c r="K121" s="504"/>
      <c r="L121" s="503">
        <f>IF(C122="","","　　′　″")</f>
      </c>
      <c r="M121" s="504"/>
      <c r="N121" s="503">
        <f>IF(C122="","","　°　′　″")</f>
      </c>
      <c r="O121" s="505"/>
      <c r="P121" s="489">
        <f>'成績一覧表'!P121</f>
      </c>
      <c r="Q121" s="506">
        <f>IF(C122="","","　°　′　″")</f>
      </c>
      <c r="R121" s="507"/>
      <c r="S121" s="492"/>
    </row>
    <row r="122" spans="1:19" s="355" customFormat="1" ht="18.75" customHeight="1" outlineLevel="1">
      <c r="A122" s="484"/>
      <c r="B122" s="485">
        <f>'成績一覧表'!B122</f>
      </c>
      <c r="C122" s="486">
        <f>'成績一覧表'!C122</f>
      </c>
      <c r="D122" s="487">
        <f>'成績一覧表'!D122</f>
      </c>
      <c r="E122" s="488"/>
      <c r="F122" s="487">
        <f>'成績一覧表'!F122</f>
      </c>
      <c r="G122" s="488"/>
      <c r="H122" s="487">
        <f>'成績一覧表'!H122</f>
      </c>
      <c r="I122" s="488"/>
      <c r="J122" s="487">
        <f>'成績一覧表'!J122</f>
      </c>
      <c r="K122" s="488"/>
      <c r="L122" s="487">
        <f>'成績一覧表'!L122</f>
      </c>
      <c r="M122" s="488"/>
      <c r="N122" s="487">
        <f>'成績一覧表'!N122</f>
      </c>
      <c r="O122" s="488"/>
      <c r="P122" s="489">
        <f>'成績一覧表'!P122</f>
      </c>
      <c r="Q122" s="490"/>
      <c r="R122" s="491"/>
      <c r="S122" s="492">
        <f>IF(C122="","","位")</f>
      </c>
    </row>
    <row r="123" spans="1:19" s="355" customFormat="1" ht="18.75" customHeight="1" outlineLevel="1">
      <c r="A123" s="484"/>
      <c r="B123" s="493"/>
      <c r="C123" s="494"/>
      <c r="D123" s="495">
        <f>IF(C122="","","　　′　″")</f>
      </c>
      <c r="E123" s="496"/>
      <c r="F123" s="495">
        <f>IF(C122="","","　　′　″")</f>
      </c>
      <c r="G123" s="496"/>
      <c r="H123" s="495">
        <f>IF(C122="","","　　′　″")</f>
      </c>
      <c r="I123" s="496"/>
      <c r="J123" s="495">
        <f>IF(C122="","","　　′　″")</f>
      </c>
      <c r="K123" s="496"/>
      <c r="L123" s="495">
        <f>IF(C122="","","　　′　″")</f>
      </c>
      <c r="M123" s="496"/>
      <c r="N123" s="497">
        <f>IF(C122="","","　　′　″")</f>
      </c>
      <c r="O123" s="498"/>
      <c r="P123" s="499">
        <f>'成績一覧表'!P123</f>
      </c>
      <c r="Q123" s="500"/>
      <c r="R123" s="501"/>
      <c r="S123" s="502"/>
    </row>
    <row r="124" spans="1:19" s="355" customFormat="1" ht="18.75" customHeight="1">
      <c r="A124" s="474" t="e">
        <f>'成績一覧表'!A124</f>
        <v>#VALUE!</v>
      </c>
      <c r="B124" s="485"/>
      <c r="C124" s="486"/>
      <c r="D124" s="503">
        <f>IF(C125="","","　　′　″")</f>
      </c>
      <c r="E124" s="504"/>
      <c r="F124" s="503">
        <f>IF(C125="","","　　′　″")</f>
      </c>
      <c r="G124" s="504"/>
      <c r="H124" s="503">
        <f>IF(C125="","","　　′　″")</f>
      </c>
      <c r="I124" s="504"/>
      <c r="J124" s="503">
        <f>IF(C125="","","　　′　″")</f>
      </c>
      <c r="K124" s="504"/>
      <c r="L124" s="503">
        <f>IF(C125="","","　　′　″")</f>
      </c>
      <c r="M124" s="504"/>
      <c r="N124" s="503">
        <f>IF(C125="","","　°　′　″")</f>
      </c>
      <c r="O124" s="505"/>
      <c r="P124" s="489">
        <f>'成績一覧表'!P124</f>
      </c>
      <c r="Q124" s="506">
        <f>IF(C125="","","　°　′　″")</f>
      </c>
      <c r="R124" s="507"/>
      <c r="S124" s="492"/>
    </row>
    <row r="125" spans="1:19" s="355" customFormat="1" ht="18.75" customHeight="1" outlineLevel="1">
      <c r="A125" s="484"/>
      <c r="B125" s="485">
        <f>'成績一覧表'!B125</f>
      </c>
      <c r="C125" s="486">
        <f>'成績一覧表'!C125</f>
      </c>
      <c r="D125" s="487">
        <f>'成績一覧表'!D125</f>
      </c>
      <c r="E125" s="488"/>
      <c r="F125" s="487">
        <f>'成績一覧表'!F125</f>
      </c>
      <c r="G125" s="488"/>
      <c r="H125" s="487">
        <f>'成績一覧表'!H125</f>
      </c>
      <c r="I125" s="488"/>
      <c r="J125" s="487">
        <f>'成績一覧表'!J125</f>
      </c>
      <c r="K125" s="488"/>
      <c r="L125" s="487">
        <f>'成績一覧表'!L125</f>
      </c>
      <c r="M125" s="488"/>
      <c r="N125" s="487">
        <f>'成績一覧表'!N125</f>
      </c>
      <c r="O125" s="488"/>
      <c r="P125" s="489">
        <f>'成績一覧表'!P125</f>
      </c>
      <c r="Q125" s="490"/>
      <c r="R125" s="491"/>
      <c r="S125" s="492">
        <f>IF(C125="","","位")</f>
      </c>
    </row>
    <row r="126" spans="1:19" s="355" customFormat="1" ht="18.75" customHeight="1" outlineLevel="1">
      <c r="A126" s="484"/>
      <c r="B126" s="493"/>
      <c r="C126" s="494"/>
      <c r="D126" s="495">
        <f>IF(C125="","","　　′　″")</f>
      </c>
      <c r="E126" s="496"/>
      <c r="F126" s="495">
        <f>IF(C125="","","　　′　″")</f>
      </c>
      <c r="G126" s="496"/>
      <c r="H126" s="495">
        <f>IF(C125="","","　　′　″")</f>
      </c>
      <c r="I126" s="496"/>
      <c r="J126" s="495">
        <f>IF(C125="","","　　′　″")</f>
      </c>
      <c r="K126" s="496"/>
      <c r="L126" s="495">
        <f>IF(C125="","","　　′　″")</f>
      </c>
      <c r="M126" s="496"/>
      <c r="N126" s="497">
        <f>IF(C125="","","　　′　″")</f>
      </c>
      <c r="O126" s="498"/>
      <c r="P126" s="499">
        <f>'成績一覧表'!P126</f>
      </c>
      <c r="Q126" s="500"/>
      <c r="R126" s="501"/>
      <c r="S126" s="502"/>
    </row>
    <row r="127" spans="1:19" s="355" customFormat="1" ht="18.75" customHeight="1">
      <c r="A127" s="474" t="e">
        <f>'成績一覧表'!A127</f>
        <v>#VALUE!</v>
      </c>
      <c r="B127" s="485"/>
      <c r="C127" s="486"/>
      <c r="D127" s="503">
        <f>IF(C128="","","　　′　″")</f>
      </c>
      <c r="E127" s="504"/>
      <c r="F127" s="503">
        <f>IF(C128="","","　　′　″")</f>
      </c>
      <c r="G127" s="504"/>
      <c r="H127" s="503">
        <f>IF(C128="","","　　′　″")</f>
      </c>
      <c r="I127" s="504"/>
      <c r="J127" s="503">
        <f>IF(C128="","","　　′　″")</f>
      </c>
      <c r="K127" s="504"/>
      <c r="L127" s="503">
        <f>IF(C128="","","　　′　″")</f>
      </c>
      <c r="M127" s="504"/>
      <c r="N127" s="503">
        <f>IF(C128="","","　°　′　″")</f>
      </c>
      <c r="O127" s="505"/>
      <c r="P127" s="489">
        <f>'成績一覧表'!P127</f>
      </c>
      <c r="Q127" s="506">
        <f>IF(C128="","","　°　′　″")</f>
      </c>
      <c r="R127" s="507"/>
      <c r="S127" s="492"/>
    </row>
    <row r="128" spans="1:19" s="355" customFormat="1" ht="18.75" customHeight="1" outlineLevel="1">
      <c r="A128" s="484"/>
      <c r="B128" s="485">
        <f>'成績一覧表'!B128</f>
      </c>
      <c r="C128" s="486">
        <f>'成績一覧表'!C128</f>
      </c>
      <c r="D128" s="487">
        <f>'成績一覧表'!D128</f>
      </c>
      <c r="E128" s="488"/>
      <c r="F128" s="487">
        <f>'成績一覧表'!F128</f>
      </c>
      <c r="G128" s="488"/>
      <c r="H128" s="487">
        <f>'成績一覧表'!H128</f>
      </c>
      <c r="I128" s="488"/>
      <c r="J128" s="487">
        <f>'成績一覧表'!J128</f>
      </c>
      <c r="K128" s="488"/>
      <c r="L128" s="487">
        <f>'成績一覧表'!L128</f>
      </c>
      <c r="M128" s="488"/>
      <c r="N128" s="487">
        <f>'成績一覧表'!N128</f>
      </c>
      <c r="O128" s="488"/>
      <c r="P128" s="489">
        <f>'成績一覧表'!P128</f>
      </c>
      <c r="Q128" s="490"/>
      <c r="R128" s="491"/>
      <c r="S128" s="492">
        <f>IF(C128="","","位")</f>
      </c>
    </row>
    <row r="129" spans="1:19" s="355" customFormat="1" ht="18.75" customHeight="1" outlineLevel="1">
      <c r="A129" s="484"/>
      <c r="B129" s="493"/>
      <c r="C129" s="494"/>
      <c r="D129" s="495">
        <f>IF(C128="","","　　′　″")</f>
      </c>
      <c r="E129" s="496"/>
      <c r="F129" s="495">
        <f>IF(C128="","","　　′　″")</f>
      </c>
      <c r="G129" s="496"/>
      <c r="H129" s="495">
        <f>IF(C128="","","　　′　″")</f>
      </c>
      <c r="I129" s="496"/>
      <c r="J129" s="495">
        <f>IF(C128="","","　　′　″")</f>
      </c>
      <c r="K129" s="496"/>
      <c r="L129" s="495">
        <f>IF(C128="","","　　′　″")</f>
      </c>
      <c r="M129" s="496"/>
      <c r="N129" s="497">
        <f>IF(C128="","","　　′　″")</f>
      </c>
      <c r="O129" s="498"/>
      <c r="P129" s="499">
        <f>'成績一覧表'!P129</f>
      </c>
      <c r="Q129" s="500"/>
      <c r="R129" s="501"/>
      <c r="S129" s="502"/>
    </row>
    <row r="130" spans="1:19" s="355" customFormat="1" ht="18.75" customHeight="1">
      <c r="A130" s="474" t="e">
        <f>'成績一覧表'!A130</f>
        <v>#VALUE!</v>
      </c>
      <c r="B130" s="485"/>
      <c r="C130" s="486"/>
      <c r="D130" s="503">
        <f>IF(C131="","","　　′　″")</f>
      </c>
      <c r="E130" s="504"/>
      <c r="F130" s="503">
        <f>IF(C131="","","　　′　″")</f>
      </c>
      <c r="G130" s="504"/>
      <c r="H130" s="503">
        <f>IF(C131="","","　　′　″")</f>
      </c>
      <c r="I130" s="504"/>
      <c r="J130" s="503">
        <f>IF(C131="","","　　′　″")</f>
      </c>
      <c r="K130" s="504"/>
      <c r="L130" s="503">
        <f>IF(C131="","","　　′　″")</f>
      </c>
      <c r="M130" s="504"/>
      <c r="N130" s="503">
        <f>IF(C131="","","　°　′　″")</f>
      </c>
      <c r="O130" s="505"/>
      <c r="P130" s="489">
        <f>'成績一覧表'!P130</f>
      </c>
      <c r="Q130" s="506">
        <f>IF(C131="","","　°　′　″")</f>
      </c>
      <c r="R130" s="507"/>
      <c r="S130" s="492"/>
    </row>
    <row r="131" spans="1:19" s="355" customFormat="1" ht="18.75" customHeight="1" outlineLevel="1">
      <c r="A131" s="484"/>
      <c r="B131" s="485">
        <f>'成績一覧表'!B131</f>
      </c>
      <c r="C131" s="486">
        <f>'成績一覧表'!C131</f>
      </c>
      <c r="D131" s="487">
        <f>'成績一覧表'!D131</f>
      </c>
      <c r="E131" s="488"/>
      <c r="F131" s="487">
        <f>'成績一覧表'!F131</f>
      </c>
      <c r="G131" s="488"/>
      <c r="H131" s="487">
        <f>'成績一覧表'!H131</f>
      </c>
      <c r="I131" s="488"/>
      <c r="J131" s="487">
        <f>'成績一覧表'!J131</f>
      </c>
      <c r="K131" s="488"/>
      <c r="L131" s="487">
        <f>'成績一覧表'!L131</f>
      </c>
      <c r="M131" s="488"/>
      <c r="N131" s="487">
        <f>'成績一覧表'!N131</f>
      </c>
      <c r="O131" s="488"/>
      <c r="P131" s="489">
        <f>'成績一覧表'!P131</f>
      </c>
      <c r="Q131" s="490"/>
      <c r="R131" s="491"/>
      <c r="S131" s="492">
        <f>IF(C131="","","位")</f>
      </c>
    </row>
    <row r="132" spans="1:19" s="355" customFormat="1" ht="18.75" customHeight="1" outlineLevel="1">
      <c r="A132" s="484"/>
      <c r="B132" s="493"/>
      <c r="C132" s="494"/>
      <c r="D132" s="495">
        <f>IF(C131="","","　　′　″")</f>
      </c>
      <c r="E132" s="496"/>
      <c r="F132" s="495">
        <f>IF(C131="","","　　′　″")</f>
      </c>
      <c r="G132" s="496"/>
      <c r="H132" s="495">
        <f>IF(C131="","","　　′　″")</f>
      </c>
      <c r="I132" s="496"/>
      <c r="J132" s="495">
        <f>IF(C131="","","　　′　″")</f>
      </c>
      <c r="K132" s="496"/>
      <c r="L132" s="495">
        <f>IF(C131="","","　　′　″")</f>
      </c>
      <c r="M132" s="496"/>
      <c r="N132" s="497">
        <f>IF(C131="","","　　′　″")</f>
      </c>
      <c r="O132" s="498"/>
      <c r="P132" s="499">
        <f>'成績一覧表'!P132</f>
      </c>
      <c r="Q132" s="500"/>
      <c r="R132" s="501"/>
      <c r="S132" s="502"/>
    </row>
    <row r="133" spans="1:19" s="355" customFormat="1" ht="18.75" customHeight="1">
      <c r="A133" s="474" t="e">
        <f>'成績一覧表'!A133</f>
        <v>#VALUE!</v>
      </c>
      <c r="B133" s="485"/>
      <c r="C133" s="486"/>
      <c r="D133" s="503">
        <f>IF(C134="","","　　′　″")</f>
      </c>
      <c r="E133" s="504"/>
      <c r="F133" s="503">
        <f>IF(C134="","","　　′　″")</f>
      </c>
      <c r="G133" s="504"/>
      <c r="H133" s="503">
        <f>IF(C134="","","　　′　″")</f>
      </c>
      <c r="I133" s="504"/>
      <c r="J133" s="503">
        <f>IF(C134="","","　　′　″")</f>
      </c>
      <c r="K133" s="504"/>
      <c r="L133" s="503">
        <f>IF(C134="","","　　′　″")</f>
      </c>
      <c r="M133" s="504"/>
      <c r="N133" s="503">
        <f>IF(C134="","","　°　′　″")</f>
      </c>
      <c r="O133" s="505"/>
      <c r="P133" s="489">
        <f>'成績一覧表'!P133</f>
      </c>
      <c r="Q133" s="506">
        <f>IF(C134="","","　°　′　″")</f>
      </c>
      <c r="R133" s="507"/>
      <c r="S133" s="492"/>
    </row>
    <row r="134" spans="1:19" s="355" customFormat="1" ht="18.75" customHeight="1" outlineLevel="1">
      <c r="A134" s="484"/>
      <c r="B134" s="485">
        <f>'成績一覧表'!B134</f>
      </c>
      <c r="C134" s="486">
        <f>'成績一覧表'!C134</f>
      </c>
      <c r="D134" s="487">
        <f>'成績一覧表'!D134</f>
      </c>
      <c r="E134" s="488"/>
      <c r="F134" s="487">
        <f>'成績一覧表'!F134</f>
      </c>
      <c r="G134" s="488"/>
      <c r="H134" s="487">
        <f>'成績一覧表'!H134</f>
      </c>
      <c r="I134" s="488"/>
      <c r="J134" s="487">
        <f>'成績一覧表'!J134</f>
      </c>
      <c r="K134" s="488"/>
      <c r="L134" s="487">
        <f>'成績一覧表'!L134</f>
      </c>
      <c r="M134" s="488"/>
      <c r="N134" s="487">
        <f>'成績一覧表'!N134</f>
      </c>
      <c r="O134" s="488"/>
      <c r="P134" s="489">
        <f>'成績一覧表'!P134</f>
      </c>
      <c r="Q134" s="490"/>
      <c r="R134" s="491"/>
      <c r="S134" s="492">
        <f>IF(C134="","","位")</f>
      </c>
    </row>
    <row r="135" spans="1:19" s="355" customFormat="1" ht="18.75" customHeight="1" outlineLevel="1">
      <c r="A135" s="484"/>
      <c r="B135" s="493"/>
      <c r="C135" s="494"/>
      <c r="D135" s="495">
        <f>IF(C134="","","　　′　″")</f>
      </c>
      <c r="E135" s="496"/>
      <c r="F135" s="495">
        <f>IF(C134="","","　　′　″")</f>
      </c>
      <c r="G135" s="496"/>
      <c r="H135" s="495">
        <f>IF(C134="","","　　′　″")</f>
      </c>
      <c r="I135" s="496"/>
      <c r="J135" s="495">
        <f>IF(C134="","","　　′　″")</f>
      </c>
      <c r="K135" s="496"/>
      <c r="L135" s="495">
        <f>IF(C134="","","　　′　″")</f>
      </c>
      <c r="M135" s="496"/>
      <c r="N135" s="497">
        <f>IF(C134="","","　　′　″")</f>
      </c>
      <c r="O135" s="498"/>
      <c r="P135" s="499">
        <f>'成績一覧表'!P135</f>
      </c>
      <c r="Q135" s="500"/>
      <c r="R135" s="501"/>
      <c r="S135" s="502"/>
    </row>
    <row r="136" spans="1:19" s="355" customFormat="1" ht="18.75" customHeight="1">
      <c r="A136" s="474" t="e">
        <f>'成績一覧表'!A136</f>
        <v>#VALUE!</v>
      </c>
      <c r="B136" s="485"/>
      <c r="C136" s="486"/>
      <c r="D136" s="503">
        <f>IF(C137="","","　　′　″")</f>
      </c>
      <c r="E136" s="504"/>
      <c r="F136" s="503">
        <f>IF(C137="","","　　′　″")</f>
      </c>
      <c r="G136" s="504"/>
      <c r="H136" s="503">
        <f>IF(C137="","","　　′　″")</f>
      </c>
      <c r="I136" s="504"/>
      <c r="J136" s="503">
        <f>IF(C137="","","　　′　″")</f>
      </c>
      <c r="K136" s="504"/>
      <c r="L136" s="503">
        <f>IF(C137="","","　　′　″")</f>
      </c>
      <c r="M136" s="504"/>
      <c r="N136" s="503">
        <f>IF(C137="","","　°　′　″")</f>
      </c>
      <c r="O136" s="505"/>
      <c r="P136" s="489">
        <f>'成績一覧表'!P136</f>
      </c>
      <c r="Q136" s="506">
        <f>IF(C137="","","　°　′　″")</f>
      </c>
      <c r="R136" s="507"/>
      <c r="S136" s="492"/>
    </row>
    <row r="137" spans="1:19" s="355" customFormat="1" ht="18.75" customHeight="1" outlineLevel="1">
      <c r="A137" s="484"/>
      <c r="B137" s="485">
        <f>'成績一覧表'!B137</f>
      </c>
      <c r="C137" s="486">
        <f>'成績一覧表'!C137</f>
      </c>
      <c r="D137" s="487">
        <f>'成績一覧表'!D137</f>
      </c>
      <c r="E137" s="488"/>
      <c r="F137" s="487">
        <f>'成績一覧表'!F137</f>
      </c>
      <c r="G137" s="488"/>
      <c r="H137" s="487">
        <f>'成績一覧表'!H137</f>
      </c>
      <c r="I137" s="488"/>
      <c r="J137" s="487">
        <f>'成績一覧表'!J137</f>
      </c>
      <c r="K137" s="488"/>
      <c r="L137" s="487">
        <f>'成績一覧表'!L137</f>
      </c>
      <c r="M137" s="488"/>
      <c r="N137" s="487">
        <f>'成績一覧表'!N137</f>
      </c>
      <c r="O137" s="488"/>
      <c r="P137" s="489">
        <f>'成績一覧表'!P137</f>
      </c>
      <c r="Q137" s="490"/>
      <c r="R137" s="491"/>
      <c r="S137" s="492">
        <f>IF(C137="","","位")</f>
      </c>
    </row>
    <row r="138" spans="1:19" s="355" customFormat="1" ht="18.75" customHeight="1" outlineLevel="1">
      <c r="A138" s="484"/>
      <c r="B138" s="493"/>
      <c r="C138" s="494"/>
      <c r="D138" s="495">
        <f>IF(C137="","","　　′　″")</f>
      </c>
      <c r="E138" s="496"/>
      <c r="F138" s="495">
        <f>IF(C137="","","　　′　″")</f>
      </c>
      <c r="G138" s="496"/>
      <c r="H138" s="495">
        <f>IF(C137="","","　　′　″")</f>
      </c>
      <c r="I138" s="496"/>
      <c r="J138" s="495">
        <f>IF(C137="","","　　′　″")</f>
      </c>
      <c r="K138" s="496"/>
      <c r="L138" s="495">
        <f>IF(C137="","","　　′　″")</f>
      </c>
      <c r="M138" s="496"/>
      <c r="N138" s="497">
        <f>IF(C137="","","　　′　″")</f>
      </c>
      <c r="O138" s="498"/>
      <c r="P138" s="499">
        <f>'成績一覧表'!P138</f>
      </c>
      <c r="Q138" s="500"/>
      <c r="R138" s="501"/>
      <c r="S138" s="502"/>
    </row>
    <row r="139" spans="1:19" s="355" customFormat="1" ht="18.75" customHeight="1">
      <c r="A139" s="474" t="e">
        <f>'成績一覧表'!A139</f>
        <v>#VALUE!</v>
      </c>
      <c r="B139" s="485"/>
      <c r="C139" s="486"/>
      <c r="D139" s="503">
        <f>IF(C140="","","　　′　″")</f>
      </c>
      <c r="E139" s="504"/>
      <c r="F139" s="503">
        <f>IF(C140="","","　　′　″")</f>
      </c>
      <c r="G139" s="504"/>
      <c r="H139" s="503">
        <f>IF(C140="","","　　′　″")</f>
      </c>
      <c r="I139" s="504"/>
      <c r="J139" s="503">
        <f>IF(C140="","","　　′　″")</f>
      </c>
      <c r="K139" s="504"/>
      <c r="L139" s="503">
        <f>IF(C140="","","　　′　″")</f>
      </c>
      <c r="M139" s="504"/>
      <c r="N139" s="503">
        <f>IF(C140="","","　°　′　″")</f>
      </c>
      <c r="O139" s="505"/>
      <c r="P139" s="489">
        <f>'成績一覧表'!P139</f>
      </c>
      <c r="Q139" s="506">
        <f>IF(C140="","","　°　′　″")</f>
      </c>
      <c r="R139" s="507"/>
      <c r="S139" s="492"/>
    </row>
    <row r="140" spans="1:19" s="355" customFormat="1" ht="18.75" customHeight="1" outlineLevel="1">
      <c r="A140" s="484"/>
      <c r="B140" s="485">
        <f>'成績一覧表'!B140</f>
      </c>
      <c r="C140" s="486">
        <f>'成績一覧表'!C140</f>
      </c>
      <c r="D140" s="487">
        <f>'成績一覧表'!D140</f>
      </c>
      <c r="E140" s="488"/>
      <c r="F140" s="487">
        <f>'成績一覧表'!F140</f>
      </c>
      <c r="G140" s="488"/>
      <c r="H140" s="487">
        <f>'成績一覧表'!H140</f>
      </c>
      <c r="I140" s="488"/>
      <c r="J140" s="487">
        <f>'成績一覧表'!J140</f>
      </c>
      <c r="K140" s="488"/>
      <c r="L140" s="487">
        <f>'成績一覧表'!L140</f>
      </c>
      <c r="M140" s="488"/>
      <c r="N140" s="487">
        <f>'成績一覧表'!N140</f>
      </c>
      <c r="O140" s="488"/>
      <c r="P140" s="489">
        <f>'成績一覧表'!P140</f>
      </c>
      <c r="Q140" s="490"/>
      <c r="R140" s="491"/>
      <c r="S140" s="492">
        <f>IF(C140="","","位")</f>
      </c>
    </row>
    <row r="141" spans="1:19" s="355" customFormat="1" ht="18.75" customHeight="1" outlineLevel="1" thickBot="1">
      <c r="A141" s="484"/>
      <c r="B141" s="509"/>
      <c r="C141" s="510"/>
      <c r="D141" s="511">
        <f>IF(C140="","","　　′　″")</f>
      </c>
      <c r="E141" s="512"/>
      <c r="F141" s="511">
        <f>IF(C140="","","　　′　″")</f>
      </c>
      <c r="G141" s="512"/>
      <c r="H141" s="511">
        <f>IF(C140="","","　　′　″")</f>
      </c>
      <c r="I141" s="512"/>
      <c r="J141" s="511">
        <f>IF(C140="","","　　′　″")</f>
      </c>
      <c r="K141" s="512"/>
      <c r="L141" s="511">
        <f>IF(C140="","","　　′　″")</f>
      </c>
      <c r="M141" s="512"/>
      <c r="N141" s="497">
        <f>IF(C140="","","　　′　″")</f>
      </c>
      <c r="O141" s="513"/>
      <c r="P141" s="514">
        <f>'成績一覧表'!P141</f>
      </c>
      <c r="Q141" s="515"/>
      <c r="R141" s="516"/>
      <c r="S141" s="517"/>
    </row>
    <row r="142" spans="2:19" ht="14.25">
      <c r="B142" s="189"/>
      <c r="C142" s="189"/>
      <c r="D142" s="189"/>
      <c r="E142" s="190"/>
      <c r="F142" s="189"/>
      <c r="G142" s="189"/>
      <c r="H142" s="189"/>
      <c r="I142" s="189"/>
      <c r="J142" s="189"/>
      <c r="K142" s="189"/>
      <c r="L142" s="189"/>
      <c r="M142" s="189"/>
      <c r="N142" s="189"/>
      <c r="O142" s="189"/>
      <c r="P142" s="189"/>
      <c r="Q142" s="189"/>
      <c r="R142" s="189"/>
      <c r="S142" s="189"/>
    </row>
  </sheetData>
  <mergeCells count="20">
    <mergeCell ref="B2:S2"/>
    <mergeCell ref="B4:B6"/>
    <mergeCell ref="C4:C6"/>
    <mergeCell ref="P4:P6"/>
    <mergeCell ref="Q4:Q6"/>
    <mergeCell ref="D5:E5"/>
    <mergeCell ref="F5:G5"/>
    <mergeCell ref="H5:I5"/>
    <mergeCell ref="J5:K5"/>
    <mergeCell ref="L5:M5"/>
    <mergeCell ref="N5:O5"/>
    <mergeCell ref="R4:S6"/>
    <mergeCell ref="B3:C3"/>
    <mergeCell ref="D3:E3"/>
    <mergeCell ref="F3:G3"/>
    <mergeCell ref="H3:I3"/>
    <mergeCell ref="J3:K3"/>
    <mergeCell ref="L3:M3"/>
    <mergeCell ref="N3:O3"/>
    <mergeCell ref="P3:S3"/>
  </mergeCells>
  <dataValidations count="2">
    <dataValidation type="whole" allowBlank="1" showInputMessage="1" showErrorMessage="1" errorTitle="注意！" error="このセルの内容は変更できません。" sqref="A3:A65536 A1 T1:IV65536 B1:S1 B3:S65536">
      <formula1>9999</formula1>
      <formula2>9999</formula2>
    </dataValidation>
    <dataValidation allowBlank="1" showInputMessage="1" showErrorMessage="1" errorTitle="注意！" error="このセルの内容は変更できません。" sqref="B2:S2"/>
  </dataValidations>
  <printOptions horizontalCentered="1"/>
  <pageMargins left="0.26" right="0.21" top="0.46" bottom="0.7480314960629921" header="0" footer="0"/>
  <pageSetup blackAndWhite="1" fitToHeight="2" fitToWidth="1" orientation="portrait" paperSize="9" scale="52" r:id="rId1"/>
</worksheet>
</file>

<file path=xl/worksheets/sheet13.xml><?xml version="1.0" encoding="utf-8"?>
<worksheet xmlns="http://schemas.openxmlformats.org/spreadsheetml/2006/main" xmlns:r="http://schemas.openxmlformats.org/officeDocument/2006/relationships">
  <sheetPr codeName="Sheet4"/>
  <dimension ref="A1:O62"/>
  <sheetViews>
    <sheetView workbookViewId="0" topLeftCell="A1">
      <selection activeCell="A1" sqref="A1:N1"/>
    </sheetView>
  </sheetViews>
  <sheetFormatPr defaultColWidth="8.796875" defaultRowHeight="15"/>
  <cols>
    <col min="1" max="1" width="3.09765625" style="3" customWidth="1"/>
    <col min="2" max="2" width="5.19921875" style="3" customWidth="1"/>
    <col min="3" max="3" width="8.09765625" style="31" customWidth="1"/>
    <col min="4" max="4" width="4.09765625" style="31" customWidth="1"/>
    <col min="5" max="5" width="8.09765625" style="31" customWidth="1"/>
    <col min="6" max="6" width="4.09765625" style="31" customWidth="1"/>
    <col min="7" max="7" width="8.09765625" style="31" customWidth="1"/>
    <col min="8" max="8" width="4.09765625" style="31" customWidth="1"/>
    <col min="9" max="9" width="8.09765625" style="3" customWidth="1"/>
    <col min="10" max="10" width="4.09765625" style="3" customWidth="1"/>
    <col min="11" max="11" width="10.59765625" style="3" customWidth="1"/>
    <col min="12" max="12" width="4.09765625" style="3" customWidth="1"/>
    <col min="13" max="13" width="10.59765625" style="3" customWidth="1"/>
    <col min="14" max="14" width="4.09765625" style="3" customWidth="1"/>
    <col min="15" max="15" width="4.8984375" style="3" bestFit="1" customWidth="1"/>
    <col min="16" max="16384" width="10.59765625" style="3" customWidth="1"/>
  </cols>
  <sheetData>
    <row r="1" spans="1:14" ht="18" thickBot="1">
      <c r="A1" s="589" t="s">
        <v>161</v>
      </c>
      <c r="B1" s="589"/>
      <c r="C1" s="589"/>
      <c r="D1" s="589"/>
      <c r="E1" s="589"/>
      <c r="F1" s="589"/>
      <c r="G1" s="589"/>
      <c r="H1" s="589"/>
      <c r="I1" s="589"/>
      <c r="J1" s="589"/>
      <c r="K1" s="589"/>
      <c r="L1" s="589"/>
      <c r="M1" s="589"/>
      <c r="N1" s="589"/>
    </row>
    <row r="2" spans="1:14" ht="15" thickBot="1">
      <c r="A2" s="32"/>
      <c r="B2" s="32"/>
      <c r="C2" s="590" t="s">
        <v>430</v>
      </c>
      <c r="D2" s="591"/>
      <c r="E2" s="591" t="s">
        <v>431</v>
      </c>
      <c r="F2" s="591"/>
      <c r="G2" s="591" t="s">
        <v>432</v>
      </c>
      <c r="H2" s="591"/>
      <c r="I2" s="591" t="s">
        <v>433</v>
      </c>
      <c r="J2" s="591"/>
      <c r="K2" s="591" t="s">
        <v>434</v>
      </c>
      <c r="L2" s="591"/>
      <c r="M2" s="591" t="s">
        <v>435</v>
      </c>
      <c r="N2" s="592"/>
    </row>
    <row r="3" spans="1:14" s="12" customFormat="1" ht="15" thickBot="1">
      <c r="A3" s="33"/>
      <c r="B3" s="34" t="s">
        <v>1053</v>
      </c>
      <c r="C3" s="7" t="s">
        <v>436</v>
      </c>
      <c r="D3" s="8" t="s">
        <v>160</v>
      </c>
      <c r="E3" s="9" t="s">
        <v>436</v>
      </c>
      <c r="F3" s="8" t="s">
        <v>160</v>
      </c>
      <c r="G3" s="9" t="s">
        <v>436</v>
      </c>
      <c r="H3" s="8" t="s">
        <v>160</v>
      </c>
      <c r="I3" s="9" t="s">
        <v>436</v>
      </c>
      <c r="J3" s="8" t="s">
        <v>160</v>
      </c>
      <c r="K3" s="9" t="s">
        <v>436</v>
      </c>
      <c r="L3" s="8" t="s">
        <v>160</v>
      </c>
      <c r="M3" s="9" t="s">
        <v>436</v>
      </c>
      <c r="N3" s="35" t="s">
        <v>160</v>
      </c>
    </row>
    <row r="4" spans="1:14" s="12" customFormat="1" ht="15" thickTop="1">
      <c r="A4" s="36">
        <f>'通過記録入力'!A4</f>
        <v>1</v>
      </c>
      <c r="B4" s="14">
        <f>'通過記録入力'!B4</f>
      </c>
      <c r="C4" s="37">
        <f>IF('通過記録入力'!E4="","",'通過記録入力'!E4)</f>
      </c>
      <c r="D4" s="16">
        <f>IF('通過記録入力'!D4="","",'通過記録入力'!D4)</f>
      </c>
      <c r="E4" s="17">
        <f>IF('通過記録入力'!G4="","",'通過記録入力'!G4)</f>
      </c>
      <c r="F4" s="16">
        <f>IF('通過記録入力'!F4="","",'通過記録入力'!F4)</f>
      </c>
      <c r="G4" s="17">
        <f>IF('通過記録入力'!I4="","",'通過記録入力'!I4)</f>
      </c>
      <c r="H4" s="16">
        <f>IF('通過記録入力'!H4="","",'通過記録入力'!H4)</f>
      </c>
      <c r="I4" s="17">
        <f>IF('通過記録入力'!K4="","",'通過記録入力'!K4)</f>
      </c>
      <c r="J4" s="38">
        <f>IF('通過記録入力'!J4="","",'通過記録入力'!J4)</f>
      </c>
      <c r="K4" s="39">
        <f>IF('通過記録入力'!M4="","",'通過記録入力'!M4)</f>
      </c>
      <c r="L4" s="38">
        <f>IF('通過記録入力'!L4="","",'通過記録入力'!L4)</f>
      </c>
      <c r="M4" s="39">
        <f>IF('通過記録入力'!O4="","",'通過記録入力'!O4)</f>
      </c>
      <c r="N4" s="40">
        <f>IF('通過記録入力'!N4="","",'通過記録入力'!N4)</f>
      </c>
    </row>
    <row r="5" spans="1:14" s="12" customFormat="1" ht="14.25">
      <c r="A5" s="36">
        <f>'通過記録入力'!A5</f>
        <v>2</v>
      </c>
      <c r="B5" s="19">
        <f>'通過記録入力'!B5</f>
      </c>
      <c r="C5" s="37">
        <f>IF('通過記録入力'!E5="","",'通過記録入力'!E5)</f>
      </c>
      <c r="D5" s="16">
        <f>IF('通過記録入力'!D5="","",'通過記録入力'!D5)</f>
      </c>
      <c r="E5" s="17">
        <f>IF('通過記録入力'!G5="","",'通過記録入力'!G5)</f>
      </c>
      <c r="F5" s="16">
        <f>IF('通過記録入力'!F5="","",'通過記録入力'!F5)</f>
      </c>
      <c r="G5" s="17">
        <f>IF('通過記録入力'!I5="","",'通過記録入力'!I5)</f>
      </c>
      <c r="H5" s="16">
        <f>IF('通過記録入力'!H5="","",'通過記録入力'!H5)</f>
      </c>
      <c r="I5" s="17">
        <f>IF('通過記録入力'!K5="","",'通過記録入力'!K5)</f>
      </c>
      <c r="J5" s="38">
        <f>IF('通過記録入力'!J5="","",'通過記録入力'!J5)</f>
      </c>
      <c r="K5" s="39">
        <f>IF('通過記録入力'!M5="","",'通過記録入力'!M5)</f>
      </c>
      <c r="L5" s="38">
        <f>IF('通過記録入力'!L5="","",'通過記録入力'!L5)</f>
      </c>
      <c r="M5" s="39">
        <f>IF('通過記録入力'!O5="","",'通過記録入力'!O5)</f>
      </c>
      <c r="N5" s="40">
        <f>IF('通過記録入力'!N5="","",'通過記録入力'!N5)</f>
      </c>
    </row>
    <row r="6" spans="1:14" s="12" customFormat="1" ht="14.25">
      <c r="A6" s="36">
        <f>'通過記録入力'!A6</f>
        <v>3</v>
      </c>
      <c r="B6" s="19">
        <f>'通過記録入力'!B6</f>
      </c>
      <c r="C6" s="37">
        <f>IF('通過記録入力'!E6="","",'通過記録入力'!E6)</f>
      </c>
      <c r="D6" s="16">
        <f>IF('通過記録入力'!D6="","",'通過記録入力'!D6)</f>
      </c>
      <c r="E6" s="17">
        <f>IF('通過記録入力'!G6="","",'通過記録入力'!G6)</f>
      </c>
      <c r="F6" s="16">
        <f>IF('通過記録入力'!F6="","",'通過記録入力'!F6)</f>
      </c>
      <c r="G6" s="17">
        <f>IF('通過記録入力'!I6="","",'通過記録入力'!I6)</f>
      </c>
      <c r="H6" s="16">
        <f>IF('通過記録入力'!H6="","",'通過記録入力'!H6)</f>
      </c>
      <c r="I6" s="17">
        <f>IF('通過記録入力'!K6="","",'通過記録入力'!K6)</f>
      </c>
      <c r="J6" s="38">
        <f>IF('通過記録入力'!J6="","",'通過記録入力'!J6)</f>
      </c>
      <c r="K6" s="39">
        <f>IF('通過記録入力'!M6="","",'通過記録入力'!M6)</f>
      </c>
      <c r="L6" s="38">
        <f>IF('通過記録入力'!L6="","",'通過記録入力'!L6)</f>
      </c>
      <c r="M6" s="39">
        <f>IF('通過記録入力'!O6="","",'通過記録入力'!O6)</f>
      </c>
      <c r="N6" s="40">
        <f>IF('通過記録入力'!N6="","",'通過記録入力'!N6)</f>
      </c>
    </row>
    <row r="7" spans="1:14" s="12" customFormat="1" ht="14.25">
      <c r="A7" s="36">
        <f>'通過記録入力'!A7</f>
        <v>4</v>
      </c>
      <c r="B7" s="19">
        <f>'通過記録入力'!B7</f>
      </c>
      <c r="C7" s="37">
        <f>IF('通過記録入力'!E7="","",'通過記録入力'!E7)</f>
      </c>
      <c r="D7" s="16">
        <f>IF('通過記録入力'!D7="","",'通過記録入力'!D7)</f>
      </c>
      <c r="E7" s="17">
        <f>IF('通過記録入力'!G7="","",'通過記録入力'!G7)</f>
      </c>
      <c r="F7" s="16">
        <f>IF('通過記録入力'!F7="","",'通過記録入力'!F7)</f>
      </c>
      <c r="G7" s="17">
        <f>IF('通過記録入力'!I7="","",'通過記録入力'!I7)</f>
      </c>
      <c r="H7" s="16">
        <f>IF('通過記録入力'!H7="","",'通過記録入力'!H7)</f>
      </c>
      <c r="I7" s="17">
        <f>IF('通過記録入力'!K7="","",'通過記録入力'!K7)</f>
      </c>
      <c r="J7" s="38">
        <f>IF('通過記録入力'!J7="","",'通過記録入力'!J7)</f>
      </c>
      <c r="K7" s="39">
        <f>IF('通過記録入力'!M7="","",'通過記録入力'!M7)</f>
      </c>
      <c r="L7" s="38">
        <f>IF('通過記録入力'!L7="","",'通過記録入力'!L7)</f>
      </c>
      <c r="M7" s="39">
        <f>IF('通過記録入力'!O7="","",'通過記録入力'!O7)</f>
      </c>
      <c r="N7" s="40">
        <f>IF('通過記録入力'!N7="","",'通過記録入力'!N7)</f>
      </c>
    </row>
    <row r="8" spans="1:14" s="12" customFormat="1" ht="15" thickBot="1">
      <c r="A8" s="36">
        <f>'通過記録入力'!A8</f>
        <v>5</v>
      </c>
      <c r="B8" s="20">
        <f>'通過記録入力'!B8</f>
      </c>
      <c r="C8" s="41">
        <f>IF('通過記録入力'!E8="","",'通過記録入力'!E8)</f>
      </c>
      <c r="D8" s="22">
        <f>IF('通過記録入力'!D8="","",'通過記録入力'!D8)</f>
      </c>
      <c r="E8" s="23">
        <f>IF('通過記録入力'!G8="","",'通過記録入力'!G8)</f>
      </c>
      <c r="F8" s="22">
        <f>IF('通過記録入力'!F8="","",'通過記録入力'!F8)</f>
      </c>
      <c r="G8" s="23">
        <f>IF('通過記録入力'!I8="","",'通過記録入力'!I8)</f>
      </c>
      <c r="H8" s="22">
        <f>IF('通過記録入力'!H8="","",'通過記録入力'!H8)</f>
      </c>
      <c r="I8" s="23">
        <f>IF('通過記録入力'!K8="","",'通過記録入力'!K8)</f>
      </c>
      <c r="J8" s="42">
        <f>IF('通過記録入力'!J8="","",'通過記録入力'!J8)</f>
      </c>
      <c r="K8" s="43">
        <f>IF('通過記録入力'!M8="","",'通過記録入力'!M8)</f>
      </c>
      <c r="L8" s="42">
        <f>IF('通過記録入力'!L8="","",'通過記録入力'!L8)</f>
      </c>
      <c r="M8" s="43">
        <f>IF('通過記録入力'!O8="","",'通過記録入力'!O8)</f>
      </c>
      <c r="N8" s="44">
        <f>IF('通過記録入力'!N8="","",'通過記録入力'!N8)</f>
      </c>
    </row>
    <row r="9" spans="1:14" s="12" customFormat="1" ht="15" thickTop="1">
      <c r="A9" s="36">
        <f>'通過記録入力'!A9</f>
        <v>6</v>
      </c>
      <c r="B9" s="14">
        <f>'通過記録入力'!B9</f>
      </c>
      <c r="C9" s="37">
        <f>IF('通過記録入力'!E9="","",'通過記録入力'!E9)</f>
      </c>
      <c r="D9" s="16">
        <f>IF('通過記録入力'!D9="","",'通過記録入力'!D9)</f>
      </c>
      <c r="E9" s="17">
        <f>IF('通過記録入力'!G9="","",'通過記録入力'!G9)</f>
      </c>
      <c r="F9" s="16">
        <f>IF('通過記録入力'!F9="","",'通過記録入力'!F9)</f>
      </c>
      <c r="G9" s="17">
        <f>IF('通過記録入力'!I9="","",'通過記録入力'!I9)</f>
      </c>
      <c r="H9" s="16">
        <f>IF('通過記録入力'!H9="","",'通過記録入力'!H9)</f>
      </c>
      <c r="I9" s="17">
        <f>IF('通過記録入力'!K9="","",'通過記録入力'!K9)</f>
      </c>
      <c r="J9" s="38">
        <f>IF('通過記録入力'!J9="","",'通過記録入力'!J9)</f>
      </c>
      <c r="K9" s="39">
        <f>IF('通過記録入力'!M9="","",'通過記録入力'!M9)</f>
      </c>
      <c r="L9" s="38">
        <f>IF('通過記録入力'!L9="","",'通過記録入力'!L9)</f>
      </c>
      <c r="M9" s="39">
        <f>IF('通過記録入力'!O9="","",'通過記録入力'!O9)</f>
      </c>
      <c r="N9" s="40">
        <f>IF('通過記録入力'!N9="","",'通過記録入力'!N9)</f>
      </c>
    </row>
    <row r="10" spans="1:14" s="12" customFormat="1" ht="14.25">
      <c r="A10" s="36">
        <f>'通過記録入力'!A10</f>
        <v>7</v>
      </c>
      <c r="B10" s="19">
        <f>'通過記録入力'!B10</f>
      </c>
      <c r="C10" s="37">
        <f>IF('通過記録入力'!E10="","",'通過記録入力'!E10)</f>
      </c>
      <c r="D10" s="16">
        <f>IF('通過記録入力'!D10="","",'通過記録入力'!D10)</f>
      </c>
      <c r="E10" s="17">
        <f>IF('通過記録入力'!G10="","",'通過記録入力'!G10)</f>
      </c>
      <c r="F10" s="16">
        <f>IF('通過記録入力'!F10="","",'通過記録入力'!F10)</f>
      </c>
      <c r="G10" s="17">
        <f>IF('通過記録入力'!I10="","",'通過記録入力'!I10)</f>
      </c>
      <c r="H10" s="16">
        <f>IF('通過記録入力'!H10="","",'通過記録入力'!H10)</f>
      </c>
      <c r="I10" s="17">
        <f>IF('通過記録入力'!K10="","",'通過記録入力'!K10)</f>
      </c>
      <c r="J10" s="38">
        <f>IF('通過記録入力'!J10="","",'通過記録入力'!J10)</f>
      </c>
      <c r="K10" s="39">
        <f>IF('通過記録入力'!M10="","",'通過記録入力'!M10)</f>
      </c>
      <c r="L10" s="38">
        <f>IF('通過記録入力'!L10="","",'通過記録入力'!L10)</f>
      </c>
      <c r="M10" s="39">
        <f>IF('通過記録入力'!O10="","",'通過記録入力'!O10)</f>
      </c>
      <c r="N10" s="40">
        <f>IF('通過記録入力'!N10="","",'通過記録入力'!N10)</f>
      </c>
    </row>
    <row r="11" spans="1:14" s="12" customFormat="1" ht="14.25">
      <c r="A11" s="36">
        <f>'通過記録入力'!A11</f>
        <v>8</v>
      </c>
      <c r="B11" s="19">
        <f>'通過記録入力'!B11</f>
      </c>
      <c r="C11" s="37">
        <f>IF('通過記録入力'!E11="","",'通過記録入力'!E11)</f>
      </c>
      <c r="D11" s="16">
        <f>IF('通過記録入力'!D11="","",'通過記録入力'!D11)</f>
      </c>
      <c r="E11" s="17">
        <f>IF('通過記録入力'!G11="","",'通過記録入力'!G11)</f>
      </c>
      <c r="F11" s="16">
        <f>IF('通過記録入力'!F11="","",'通過記録入力'!F11)</f>
      </c>
      <c r="G11" s="17">
        <f>IF('通過記録入力'!I11="","",'通過記録入力'!I11)</f>
      </c>
      <c r="H11" s="16">
        <f>IF('通過記録入力'!H11="","",'通過記録入力'!H11)</f>
      </c>
      <c r="I11" s="17">
        <f>IF('通過記録入力'!K11="","",'通過記録入力'!K11)</f>
      </c>
      <c r="J11" s="38">
        <f>IF('通過記録入力'!J11="","",'通過記録入力'!J11)</f>
      </c>
      <c r="K11" s="39">
        <f>IF('通過記録入力'!M11="","",'通過記録入力'!M11)</f>
      </c>
      <c r="L11" s="38">
        <f>IF('通過記録入力'!L11="","",'通過記録入力'!L11)</f>
      </c>
      <c r="M11" s="39">
        <f>IF('通過記録入力'!O11="","",'通過記録入力'!O11)</f>
      </c>
      <c r="N11" s="40">
        <f>IF('通過記録入力'!N11="","",'通過記録入力'!N11)</f>
      </c>
    </row>
    <row r="12" spans="1:14" s="12" customFormat="1" ht="14.25">
      <c r="A12" s="36">
        <f>'通過記録入力'!A12</f>
        <v>9</v>
      </c>
      <c r="B12" s="19">
        <f>'通過記録入力'!B12</f>
      </c>
      <c r="C12" s="37">
        <f>IF('通過記録入力'!E12="","",'通過記録入力'!E12)</f>
      </c>
      <c r="D12" s="16">
        <f>IF('通過記録入力'!D12="","",'通過記録入力'!D12)</f>
      </c>
      <c r="E12" s="17">
        <f>IF('通過記録入力'!G12="","",'通過記録入力'!G12)</f>
      </c>
      <c r="F12" s="16">
        <f>IF('通過記録入力'!F12="","",'通過記録入力'!F12)</f>
      </c>
      <c r="G12" s="17">
        <f>IF('通過記録入力'!I12="","",'通過記録入力'!I12)</f>
      </c>
      <c r="H12" s="16">
        <f>IF('通過記録入力'!H12="","",'通過記録入力'!H12)</f>
      </c>
      <c r="I12" s="17">
        <f>IF('通過記録入力'!K12="","",'通過記録入力'!K12)</f>
      </c>
      <c r="J12" s="38">
        <f>IF('通過記録入力'!J12="","",'通過記録入力'!J12)</f>
      </c>
      <c r="K12" s="39">
        <f>IF('通過記録入力'!M12="","",'通過記録入力'!M12)</f>
      </c>
      <c r="L12" s="38">
        <f>IF('通過記録入力'!L12="","",'通過記録入力'!L12)</f>
      </c>
      <c r="M12" s="39">
        <f>IF('通過記録入力'!O12="","",'通過記録入力'!O12)</f>
      </c>
      <c r="N12" s="40">
        <f>IF('通過記録入力'!N12="","",'通過記録入力'!N12)</f>
      </c>
    </row>
    <row r="13" spans="1:14" s="12" customFormat="1" ht="15" thickBot="1">
      <c r="A13" s="36">
        <f>'通過記録入力'!A13</f>
        <v>10</v>
      </c>
      <c r="B13" s="20">
        <f>'通過記録入力'!B13</f>
      </c>
      <c r="C13" s="41">
        <f>IF('通過記録入力'!E13="","",'通過記録入力'!E13)</f>
      </c>
      <c r="D13" s="22">
        <f>IF('通過記録入力'!D13="","",'通過記録入力'!D13)</f>
      </c>
      <c r="E13" s="23">
        <f>IF('通過記録入力'!G13="","",'通過記録入力'!G13)</f>
      </c>
      <c r="F13" s="22">
        <f>IF('通過記録入力'!F13="","",'通過記録入力'!F13)</f>
      </c>
      <c r="G13" s="23">
        <f>IF('通過記録入力'!I13="","",'通過記録入力'!I13)</f>
      </c>
      <c r="H13" s="22">
        <f>IF('通過記録入力'!H13="","",'通過記録入力'!H13)</f>
      </c>
      <c r="I13" s="23">
        <f>IF('通過記録入力'!K13="","",'通過記録入力'!K13)</f>
      </c>
      <c r="J13" s="42">
        <f>IF('通過記録入力'!J13="","",'通過記録入力'!J13)</f>
      </c>
      <c r="K13" s="43">
        <f>IF('通過記録入力'!M13="","",'通過記録入力'!M13)</f>
      </c>
      <c r="L13" s="42">
        <f>IF('通過記録入力'!L13="","",'通過記録入力'!L13)</f>
      </c>
      <c r="M13" s="43">
        <f>IF('通過記録入力'!O13="","",'通過記録入力'!O13)</f>
      </c>
      <c r="N13" s="44">
        <f>IF('通過記録入力'!N13="","",'通過記録入力'!N13)</f>
      </c>
    </row>
    <row r="14" spans="1:14" s="12" customFormat="1" ht="15" thickTop="1">
      <c r="A14" s="36">
        <f>'通過記録入力'!A14</f>
        <v>11</v>
      </c>
      <c r="B14" s="14">
        <f>'通過記録入力'!B14</f>
      </c>
      <c r="C14" s="37">
        <f>IF('通過記録入力'!E14="","",'通過記録入力'!E14)</f>
      </c>
      <c r="D14" s="16">
        <f>IF('通過記録入力'!D14="","",'通過記録入力'!D14)</f>
      </c>
      <c r="E14" s="17">
        <f>IF('通過記録入力'!G14="","",'通過記録入力'!G14)</f>
      </c>
      <c r="F14" s="16">
        <f>IF('通過記録入力'!F14="","",'通過記録入力'!F14)</f>
      </c>
      <c r="G14" s="17">
        <f>IF('通過記録入力'!I14="","",'通過記録入力'!I14)</f>
      </c>
      <c r="H14" s="16">
        <f>IF('通過記録入力'!H14="","",'通過記録入力'!H14)</f>
      </c>
      <c r="I14" s="17">
        <f>IF('通過記録入力'!K14="","",'通過記録入力'!K14)</f>
      </c>
      <c r="J14" s="38">
        <f>IF('通過記録入力'!J14="","",'通過記録入力'!J14)</f>
      </c>
      <c r="K14" s="39">
        <f>IF('通過記録入力'!M14="","",'通過記録入力'!M14)</f>
      </c>
      <c r="L14" s="38">
        <f>IF('通過記録入力'!L14="","",'通過記録入力'!L14)</f>
      </c>
      <c r="M14" s="39">
        <f>IF('通過記録入力'!O14="","",'通過記録入力'!O14)</f>
      </c>
      <c r="N14" s="40">
        <f>IF('通過記録入力'!N14="","",'通過記録入力'!N14)</f>
      </c>
    </row>
    <row r="15" spans="1:14" s="12" customFormat="1" ht="14.25">
      <c r="A15" s="36">
        <f>'通過記録入力'!A15</f>
        <v>12</v>
      </c>
      <c r="B15" s="19">
        <f>'通過記録入力'!B15</f>
      </c>
      <c r="C15" s="37">
        <f>IF('通過記録入力'!E15="","",'通過記録入力'!E15)</f>
      </c>
      <c r="D15" s="16">
        <f>IF('通過記録入力'!D15="","",'通過記録入力'!D15)</f>
      </c>
      <c r="E15" s="17">
        <f>IF('通過記録入力'!G15="","",'通過記録入力'!G15)</f>
      </c>
      <c r="F15" s="16">
        <f>IF('通過記録入力'!F15="","",'通過記録入力'!F15)</f>
      </c>
      <c r="G15" s="17">
        <f>IF('通過記録入力'!I15="","",'通過記録入力'!I15)</f>
      </c>
      <c r="H15" s="16">
        <f>IF('通過記録入力'!H15="","",'通過記録入力'!H15)</f>
      </c>
      <c r="I15" s="17">
        <f>IF('通過記録入力'!K15="","",'通過記録入力'!K15)</f>
      </c>
      <c r="J15" s="38">
        <f>IF('通過記録入力'!J15="","",'通過記録入力'!J15)</f>
      </c>
      <c r="K15" s="39">
        <f>IF('通過記録入力'!M15="","",'通過記録入力'!M15)</f>
      </c>
      <c r="L15" s="38">
        <f>IF('通過記録入力'!L15="","",'通過記録入力'!L15)</f>
      </c>
      <c r="M15" s="39">
        <f>IF('通過記録入力'!O15="","",'通過記録入力'!O15)</f>
      </c>
      <c r="N15" s="40">
        <f>IF('通過記録入力'!N15="","",'通過記録入力'!N15)</f>
      </c>
    </row>
    <row r="16" spans="1:14" s="12" customFormat="1" ht="14.25">
      <c r="A16" s="36">
        <f>'通過記録入力'!A16</f>
        <v>13</v>
      </c>
      <c r="B16" s="19">
        <f>'通過記録入力'!B16</f>
      </c>
      <c r="C16" s="37">
        <f>IF('通過記録入力'!E16="","",'通過記録入力'!E16)</f>
      </c>
      <c r="D16" s="16">
        <f>IF('通過記録入力'!D16="","",'通過記録入力'!D16)</f>
      </c>
      <c r="E16" s="17">
        <f>IF('通過記録入力'!G16="","",'通過記録入力'!G16)</f>
      </c>
      <c r="F16" s="16">
        <f>IF('通過記録入力'!F16="","",'通過記録入力'!F16)</f>
      </c>
      <c r="G16" s="17">
        <f>IF('通過記録入力'!I16="","",'通過記録入力'!I16)</f>
      </c>
      <c r="H16" s="16">
        <f>IF('通過記録入力'!H16="","",'通過記録入力'!H16)</f>
      </c>
      <c r="I16" s="17">
        <f>IF('通過記録入力'!K16="","",'通過記録入力'!K16)</f>
      </c>
      <c r="J16" s="38">
        <f>IF('通過記録入力'!J16="","",'通過記録入力'!J16)</f>
      </c>
      <c r="K16" s="39">
        <f>IF('通過記録入力'!M16="","",'通過記録入力'!M16)</f>
      </c>
      <c r="L16" s="38">
        <f>IF('通過記録入力'!L16="","",'通過記録入力'!L16)</f>
      </c>
      <c r="M16" s="39">
        <f>IF('通過記録入力'!O16="","",'通過記録入力'!O16)</f>
      </c>
      <c r="N16" s="40">
        <f>IF('通過記録入力'!N16="","",'通過記録入力'!N16)</f>
      </c>
    </row>
    <row r="17" spans="1:14" s="12" customFormat="1" ht="14.25">
      <c r="A17" s="36">
        <f>'通過記録入力'!A17</f>
        <v>14</v>
      </c>
      <c r="B17" s="19">
        <f>'通過記録入力'!B17</f>
      </c>
      <c r="C17" s="37">
        <f>IF('通過記録入力'!E17="","",'通過記録入力'!E17)</f>
      </c>
      <c r="D17" s="16">
        <f>IF('通過記録入力'!D17="","",'通過記録入力'!D17)</f>
      </c>
      <c r="E17" s="17">
        <f>IF('通過記録入力'!G17="","",'通過記録入力'!G17)</f>
      </c>
      <c r="F17" s="16">
        <f>IF('通過記録入力'!F17="","",'通過記録入力'!F17)</f>
      </c>
      <c r="G17" s="17">
        <f>IF('通過記録入力'!I17="","",'通過記録入力'!I17)</f>
      </c>
      <c r="H17" s="16">
        <f>IF('通過記録入力'!H17="","",'通過記録入力'!H17)</f>
      </c>
      <c r="I17" s="17">
        <f>IF('通過記録入力'!K17="","",'通過記録入力'!K17)</f>
      </c>
      <c r="J17" s="38">
        <f>IF('通過記録入力'!J17="","",'通過記録入力'!J17)</f>
      </c>
      <c r="K17" s="39">
        <f>IF('通過記録入力'!M17="","",'通過記録入力'!M17)</f>
      </c>
      <c r="L17" s="38">
        <f>IF('通過記録入力'!L17="","",'通過記録入力'!L17)</f>
      </c>
      <c r="M17" s="39">
        <f>IF('通過記録入力'!O17="","",'通過記録入力'!O17)</f>
      </c>
      <c r="N17" s="40">
        <f>IF('通過記録入力'!N17="","",'通過記録入力'!N17)</f>
      </c>
    </row>
    <row r="18" spans="1:14" s="12" customFormat="1" ht="15" thickBot="1">
      <c r="A18" s="36">
        <f>'通過記録入力'!A18</f>
        <v>15</v>
      </c>
      <c r="B18" s="20">
        <f>'通過記録入力'!B18</f>
      </c>
      <c r="C18" s="41">
        <f>IF('通過記録入力'!E18="","",'通過記録入力'!E18)</f>
      </c>
      <c r="D18" s="22">
        <f>IF('通過記録入力'!D18="","",'通過記録入力'!D18)</f>
      </c>
      <c r="E18" s="23">
        <f>IF('通過記録入力'!G18="","",'通過記録入力'!G18)</f>
      </c>
      <c r="F18" s="22">
        <f>IF('通過記録入力'!F18="","",'通過記録入力'!F18)</f>
      </c>
      <c r="G18" s="23">
        <f>IF('通過記録入力'!I18="","",'通過記録入力'!I18)</f>
      </c>
      <c r="H18" s="22">
        <f>IF('通過記録入力'!H18="","",'通過記録入力'!H18)</f>
      </c>
      <c r="I18" s="23">
        <f>IF('通過記録入力'!K18="","",'通過記録入力'!K18)</f>
      </c>
      <c r="J18" s="42">
        <f>IF('通過記録入力'!J18="","",'通過記録入力'!J18)</f>
      </c>
      <c r="K18" s="43">
        <f>IF('通過記録入力'!M18="","",'通過記録入力'!M18)</f>
      </c>
      <c r="L18" s="42">
        <f>IF('通過記録入力'!L18="","",'通過記録入力'!L18)</f>
      </c>
      <c r="M18" s="43">
        <f>IF('通過記録入力'!O18="","",'通過記録入力'!O18)</f>
      </c>
      <c r="N18" s="44">
        <f>IF('通過記録入力'!N18="","",'通過記録入力'!N18)</f>
      </c>
    </row>
    <row r="19" spans="1:14" s="12" customFormat="1" ht="15" thickTop="1">
      <c r="A19" s="36">
        <f>'通過記録入力'!A19</f>
        <v>16</v>
      </c>
      <c r="B19" s="14">
        <f>'通過記録入力'!B19</f>
      </c>
      <c r="C19" s="37">
        <f>IF('通過記録入力'!E19="","",'通過記録入力'!E19)</f>
      </c>
      <c r="D19" s="16">
        <f>IF('通過記録入力'!D19="","",'通過記録入力'!D19)</f>
      </c>
      <c r="E19" s="17">
        <f>IF('通過記録入力'!G19="","",'通過記録入力'!G19)</f>
      </c>
      <c r="F19" s="16">
        <f>IF('通過記録入力'!F19="","",'通過記録入力'!F19)</f>
      </c>
      <c r="G19" s="17">
        <f>IF('通過記録入力'!I19="","",'通過記録入力'!I19)</f>
      </c>
      <c r="H19" s="16">
        <f>IF('通過記録入力'!H19="","",'通過記録入力'!H19)</f>
      </c>
      <c r="I19" s="17">
        <f>IF('通過記録入力'!K19="","",'通過記録入力'!K19)</f>
      </c>
      <c r="J19" s="38">
        <f>IF('通過記録入力'!J19="","",'通過記録入力'!J19)</f>
      </c>
      <c r="K19" s="39">
        <f>IF('通過記録入力'!M19="","",'通過記録入力'!M19)</f>
      </c>
      <c r="L19" s="38">
        <f>IF('通過記録入力'!L19="","",'通過記録入力'!L19)</f>
      </c>
      <c r="M19" s="39">
        <f>IF('通過記録入力'!O19="","",'通過記録入力'!O19)</f>
      </c>
      <c r="N19" s="40">
        <f>IF('通過記録入力'!N19="","",'通過記録入力'!N19)</f>
      </c>
    </row>
    <row r="20" spans="1:14" s="12" customFormat="1" ht="14.25">
      <c r="A20" s="36">
        <f>'通過記録入力'!A20</f>
        <v>17</v>
      </c>
      <c r="B20" s="19">
        <f>'通過記録入力'!B20</f>
      </c>
      <c r="C20" s="37">
        <f>IF('通過記録入力'!E20="","",'通過記録入力'!E20)</f>
      </c>
      <c r="D20" s="16">
        <f>IF('通過記録入力'!D20="","",'通過記録入力'!D20)</f>
      </c>
      <c r="E20" s="17">
        <f>IF('通過記録入力'!G20="","",'通過記録入力'!G20)</f>
      </c>
      <c r="F20" s="16">
        <f>IF('通過記録入力'!F20="","",'通過記録入力'!F20)</f>
      </c>
      <c r="G20" s="17">
        <f>IF('通過記録入力'!I20="","",'通過記録入力'!I20)</f>
      </c>
      <c r="H20" s="16">
        <f>IF('通過記録入力'!H20="","",'通過記録入力'!H20)</f>
      </c>
      <c r="I20" s="17">
        <f>IF('通過記録入力'!K20="","",'通過記録入力'!K20)</f>
      </c>
      <c r="J20" s="38">
        <f>IF('通過記録入力'!J20="","",'通過記録入力'!J20)</f>
      </c>
      <c r="K20" s="39">
        <f>IF('通過記録入力'!M20="","",'通過記録入力'!M20)</f>
      </c>
      <c r="L20" s="38">
        <f>IF('通過記録入力'!L20="","",'通過記録入力'!L20)</f>
      </c>
      <c r="M20" s="39">
        <f>IF('通過記録入力'!O20="","",'通過記録入力'!O20)</f>
      </c>
      <c r="N20" s="40">
        <f>IF('通過記録入力'!N20="","",'通過記録入力'!N20)</f>
      </c>
    </row>
    <row r="21" spans="1:14" s="12" customFormat="1" ht="14.25">
      <c r="A21" s="36">
        <f>'通過記録入力'!A21</f>
        <v>18</v>
      </c>
      <c r="B21" s="19">
        <f>'通過記録入力'!B21</f>
      </c>
      <c r="C21" s="37">
        <f>IF('通過記録入力'!E21="","",'通過記録入力'!E21)</f>
      </c>
      <c r="D21" s="16">
        <f>IF('通過記録入力'!D21="","",'通過記録入力'!D21)</f>
      </c>
      <c r="E21" s="17">
        <f>IF('通過記録入力'!G21="","",'通過記録入力'!G21)</f>
      </c>
      <c r="F21" s="16">
        <f>IF('通過記録入力'!F21="","",'通過記録入力'!F21)</f>
      </c>
      <c r="G21" s="17">
        <f>IF('通過記録入力'!I21="","",'通過記録入力'!I21)</f>
      </c>
      <c r="H21" s="16">
        <f>IF('通過記録入力'!H21="","",'通過記録入力'!H21)</f>
      </c>
      <c r="I21" s="17">
        <f>IF('通過記録入力'!K21="","",'通過記録入力'!K21)</f>
      </c>
      <c r="J21" s="38">
        <f>IF('通過記録入力'!J21="","",'通過記録入力'!J21)</f>
      </c>
      <c r="K21" s="39">
        <f>IF('通過記録入力'!M21="","",'通過記録入力'!M21)</f>
      </c>
      <c r="L21" s="38">
        <f>IF('通過記録入力'!L21="","",'通過記録入力'!L21)</f>
      </c>
      <c r="M21" s="39">
        <f>IF('通過記録入力'!O21="","",'通過記録入力'!O21)</f>
      </c>
      <c r="N21" s="40">
        <f>IF('通過記録入力'!N21="","",'通過記録入力'!N21)</f>
      </c>
    </row>
    <row r="22" spans="1:14" s="12" customFormat="1" ht="14.25">
      <c r="A22" s="36">
        <f>'通過記録入力'!A22</f>
        <v>19</v>
      </c>
      <c r="B22" s="19">
        <f>'通過記録入力'!B22</f>
      </c>
      <c r="C22" s="37">
        <f>IF('通過記録入力'!E22="","",'通過記録入力'!E22)</f>
      </c>
      <c r="D22" s="16">
        <f>IF('通過記録入力'!D22="","",'通過記録入力'!D22)</f>
      </c>
      <c r="E22" s="17">
        <f>IF('通過記録入力'!G22="","",'通過記録入力'!G22)</f>
      </c>
      <c r="F22" s="16">
        <f>IF('通過記録入力'!F22="","",'通過記録入力'!F22)</f>
      </c>
      <c r="G22" s="17">
        <f>IF('通過記録入力'!I22="","",'通過記録入力'!I22)</f>
      </c>
      <c r="H22" s="16">
        <f>IF('通過記録入力'!H22="","",'通過記録入力'!H22)</f>
      </c>
      <c r="I22" s="17">
        <f>IF('通過記録入力'!K22="","",'通過記録入力'!K22)</f>
      </c>
      <c r="J22" s="38">
        <f>IF('通過記録入力'!J22="","",'通過記録入力'!J22)</f>
      </c>
      <c r="K22" s="39">
        <f>IF('通過記録入力'!M22="","",'通過記録入力'!M22)</f>
      </c>
      <c r="L22" s="38">
        <f>IF('通過記録入力'!L22="","",'通過記録入力'!L22)</f>
      </c>
      <c r="M22" s="39">
        <f>IF('通過記録入力'!O22="","",'通過記録入力'!O22)</f>
      </c>
      <c r="N22" s="40">
        <f>IF('通過記録入力'!N22="","",'通過記録入力'!N22)</f>
      </c>
    </row>
    <row r="23" spans="1:14" s="12" customFormat="1" ht="15" thickBot="1">
      <c r="A23" s="36">
        <f>'通過記録入力'!A23</f>
        <v>20</v>
      </c>
      <c r="B23" s="20">
        <f>'通過記録入力'!B23</f>
      </c>
      <c r="C23" s="41">
        <f>IF('通過記録入力'!E23="","",'通過記録入力'!E23)</f>
      </c>
      <c r="D23" s="22">
        <f>IF('通過記録入力'!D23="","",'通過記録入力'!D23)</f>
      </c>
      <c r="E23" s="23">
        <f>IF('通過記録入力'!G23="","",'通過記録入力'!G23)</f>
      </c>
      <c r="F23" s="22">
        <f>IF('通過記録入力'!F23="","",'通過記録入力'!F23)</f>
      </c>
      <c r="G23" s="23">
        <f>IF('通過記録入力'!I23="","",'通過記録入力'!I23)</f>
      </c>
      <c r="H23" s="22">
        <f>IF('通過記録入力'!H23="","",'通過記録入力'!H23)</f>
      </c>
      <c r="I23" s="23">
        <f>IF('通過記録入力'!K23="","",'通過記録入力'!K23)</f>
      </c>
      <c r="J23" s="42">
        <f>IF('通過記録入力'!J23="","",'通過記録入力'!J23)</f>
      </c>
      <c r="K23" s="43">
        <f>IF('通過記録入力'!M23="","",'通過記録入力'!M23)</f>
      </c>
      <c r="L23" s="42">
        <f>IF('通過記録入力'!L23="","",'通過記録入力'!L23)</f>
      </c>
      <c r="M23" s="43">
        <f>IF('通過記録入力'!O23="","",'通過記録入力'!O23)</f>
      </c>
      <c r="N23" s="44">
        <f>IF('通過記録入力'!N23="","",'通過記録入力'!N23)</f>
      </c>
    </row>
    <row r="24" spans="1:14" s="12" customFormat="1" ht="15" thickTop="1">
      <c r="A24" s="36">
        <f>'通過記録入力'!A24</f>
        <v>21</v>
      </c>
      <c r="B24" s="14">
        <f>'通過記録入力'!B24</f>
      </c>
      <c r="C24" s="37">
        <f>IF('通過記録入力'!E24="","",'通過記録入力'!E24)</f>
      </c>
      <c r="D24" s="16">
        <f>IF('通過記録入力'!D24="","",'通過記録入力'!D24)</f>
      </c>
      <c r="E24" s="17">
        <f>IF('通過記録入力'!G24="","",'通過記録入力'!G24)</f>
      </c>
      <c r="F24" s="16">
        <f>IF('通過記録入力'!F24="","",'通過記録入力'!F24)</f>
      </c>
      <c r="G24" s="17">
        <f>IF('通過記録入力'!I24="","",'通過記録入力'!I24)</f>
      </c>
      <c r="H24" s="16">
        <f>IF('通過記録入力'!H24="","",'通過記録入力'!H24)</f>
      </c>
      <c r="I24" s="17">
        <f>IF('通過記録入力'!K24="","",'通過記録入力'!K24)</f>
      </c>
      <c r="J24" s="38">
        <f>IF('通過記録入力'!J24="","",'通過記録入力'!J24)</f>
      </c>
      <c r="K24" s="39">
        <f>IF('通過記録入力'!M24="","",'通過記録入力'!M24)</f>
      </c>
      <c r="L24" s="38">
        <f>IF('通過記録入力'!L24="","",'通過記録入力'!L24)</f>
      </c>
      <c r="M24" s="39">
        <f>IF('通過記録入力'!O24="","",'通過記録入力'!O24)</f>
      </c>
      <c r="N24" s="40">
        <f>IF('通過記録入力'!N24="","",'通過記録入力'!N24)</f>
      </c>
    </row>
    <row r="25" spans="1:14" ht="14.25">
      <c r="A25" s="36">
        <f>'通過記録入力'!A25</f>
        <v>22</v>
      </c>
      <c r="B25" s="19">
        <f>'通過記録入力'!B25</f>
      </c>
      <c r="C25" s="37">
        <f>IF('通過記録入力'!E25="","",'通過記録入力'!E25)</f>
      </c>
      <c r="D25" s="16">
        <f>IF('通過記録入力'!D25="","",'通過記録入力'!D25)</f>
      </c>
      <c r="E25" s="17">
        <f>IF('通過記録入力'!G25="","",'通過記録入力'!G25)</f>
      </c>
      <c r="F25" s="16">
        <f>IF('通過記録入力'!F25="","",'通過記録入力'!F25)</f>
      </c>
      <c r="G25" s="17">
        <f>IF('通過記録入力'!I25="","",'通過記録入力'!I25)</f>
      </c>
      <c r="H25" s="16">
        <f>IF('通過記録入力'!H25="","",'通過記録入力'!H25)</f>
      </c>
      <c r="I25" s="17">
        <f>IF('通過記録入力'!K25="","",'通過記録入力'!K25)</f>
      </c>
      <c r="J25" s="38">
        <f>IF('通過記録入力'!J25="","",'通過記録入力'!J25)</f>
      </c>
      <c r="K25" s="39">
        <f>IF('通過記録入力'!M25="","",'通過記録入力'!M25)</f>
      </c>
      <c r="L25" s="38">
        <f>IF('通過記録入力'!L25="","",'通過記録入力'!L25)</f>
      </c>
      <c r="M25" s="39">
        <f>IF('通過記録入力'!O25="","",'通過記録入力'!O25)</f>
      </c>
      <c r="N25" s="40">
        <f>IF('通過記録入力'!N25="","",'通過記録入力'!N25)</f>
      </c>
    </row>
    <row r="26" spans="1:14" ht="14.25">
      <c r="A26" s="36">
        <f>'通過記録入力'!A26</f>
        <v>23</v>
      </c>
      <c r="B26" s="19">
        <f>'通過記録入力'!B26</f>
      </c>
      <c r="C26" s="37">
        <f>IF('通過記録入力'!E26="","",'通過記録入力'!E26)</f>
      </c>
      <c r="D26" s="16">
        <f>IF('通過記録入力'!D26="","",'通過記録入力'!D26)</f>
      </c>
      <c r="E26" s="17">
        <f>IF('通過記録入力'!G26="","",'通過記録入力'!G26)</f>
      </c>
      <c r="F26" s="16">
        <f>IF('通過記録入力'!F26="","",'通過記録入力'!F26)</f>
      </c>
      <c r="G26" s="17">
        <f>IF('通過記録入力'!I26="","",'通過記録入力'!I26)</f>
      </c>
      <c r="H26" s="16">
        <f>IF('通過記録入力'!H26="","",'通過記録入力'!H26)</f>
      </c>
      <c r="I26" s="17">
        <f>IF('通過記録入力'!K26="","",'通過記録入力'!K26)</f>
      </c>
      <c r="J26" s="38">
        <f>IF('通過記録入力'!J26="","",'通過記録入力'!J26)</f>
      </c>
      <c r="K26" s="39">
        <f>IF('通過記録入力'!M26="","",'通過記録入力'!M26)</f>
      </c>
      <c r="L26" s="38">
        <f>IF('通過記録入力'!L26="","",'通過記録入力'!L26)</f>
      </c>
      <c r="M26" s="39">
        <f>IF('通過記録入力'!O26="","",'通過記録入力'!O26)</f>
      </c>
      <c r="N26" s="40">
        <f>IF('通過記録入力'!N26="","",'通過記録入力'!N26)</f>
      </c>
    </row>
    <row r="27" spans="1:14" ht="14.25">
      <c r="A27" s="36">
        <f>'通過記録入力'!A27</f>
        <v>24</v>
      </c>
      <c r="B27" s="19">
        <f>'通過記録入力'!B27</f>
      </c>
      <c r="C27" s="37">
        <f>IF('通過記録入力'!E27="","",'通過記録入力'!E27)</f>
      </c>
      <c r="D27" s="16">
        <f>IF('通過記録入力'!D27="","",'通過記録入力'!D27)</f>
      </c>
      <c r="E27" s="17">
        <f>IF('通過記録入力'!G27="","",'通過記録入力'!G27)</f>
      </c>
      <c r="F27" s="16">
        <f>IF('通過記録入力'!F27="","",'通過記録入力'!F27)</f>
      </c>
      <c r="G27" s="17">
        <f>IF('通過記録入力'!I27="","",'通過記録入力'!I27)</f>
      </c>
      <c r="H27" s="16">
        <f>IF('通過記録入力'!H27="","",'通過記録入力'!H27)</f>
      </c>
      <c r="I27" s="17">
        <f>IF('通過記録入力'!K27="","",'通過記録入力'!K27)</f>
      </c>
      <c r="J27" s="38">
        <f>IF('通過記録入力'!J27="","",'通過記録入力'!J27)</f>
      </c>
      <c r="K27" s="39">
        <f>IF('通過記録入力'!M27="","",'通過記録入力'!M27)</f>
      </c>
      <c r="L27" s="38">
        <f>IF('通過記録入力'!L27="","",'通過記録入力'!L27)</f>
      </c>
      <c r="M27" s="39">
        <f>IF('通過記録入力'!O27="","",'通過記録入力'!O27)</f>
      </c>
      <c r="N27" s="40">
        <f>IF('通過記録入力'!N27="","",'通過記録入力'!N27)</f>
      </c>
    </row>
    <row r="28" spans="1:14" ht="15" thickBot="1">
      <c r="A28" s="36">
        <f>'通過記録入力'!A28</f>
        <v>25</v>
      </c>
      <c r="B28" s="20">
        <f>'通過記録入力'!B28</f>
      </c>
      <c r="C28" s="41">
        <f>IF('通過記録入力'!E28="","",'通過記録入力'!E28)</f>
      </c>
      <c r="D28" s="22">
        <f>IF('通過記録入力'!D28="","",'通過記録入力'!D28)</f>
      </c>
      <c r="E28" s="23">
        <f>IF('通過記録入力'!G28="","",'通過記録入力'!G28)</f>
      </c>
      <c r="F28" s="22">
        <f>IF('通過記録入力'!F28="","",'通過記録入力'!F28)</f>
      </c>
      <c r="G28" s="23">
        <f>IF('通過記録入力'!I28="","",'通過記録入力'!I28)</f>
      </c>
      <c r="H28" s="22">
        <f>IF('通過記録入力'!H28="","",'通過記録入力'!H28)</f>
      </c>
      <c r="I28" s="23">
        <f>IF('通過記録入力'!K28="","",'通過記録入力'!K28)</f>
      </c>
      <c r="J28" s="42">
        <f>IF('通過記録入力'!J28="","",'通過記録入力'!J28)</f>
      </c>
      <c r="K28" s="43">
        <f>IF('通過記録入力'!M28="","",'通過記録入力'!M28)</f>
      </c>
      <c r="L28" s="42">
        <f>IF('通過記録入力'!L28="","",'通過記録入力'!L28)</f>
      </c>
      <c r="M28" s="43">
        <f>IF('通過記録入力'!O28="","",'通過記録入力'!O28)</f>
      </c>
      <c r="N28" s="44">
        <f>IF('通過記録入力'!N28="","",'通過記録入力'!N28)</f>
      </c>
    </row>
    <row r="29" spans="1:14" ht="15" thickTop="1">
      <c r="A29" s="36">
        <f>'通過記録入力'!A29</f>
        <v>26</v>
      </c>
      <c r="B29" s="14">
        <f>'通過記録入力'!B29</f>
      </c>
      <c r="C29" s="37">
        <f>IF('通過記録入力'!E29="","",'通過記録入力'!E29)</f>
      </c>
      <c r="D29" s="16">
        <f>IF('通過記録入力'!D29="","",'通過記録入力'!D29)</f>
      </c>
      <c r="E29" s="17">
        <f>IF('通過記録入力'!G29="","",'通過記録入力'!G29)</f>
      </c>
      <c r="F29" s="16">
        <f>IF('通過記録入力'!F29="","",'通過記録入力'!F29)</f>
      </c>
      <c r="G29" s="17">
        <f>IF('通過記録入力'!I29="","",'通過記録入力'!I29)</f>
      </c>
      <c r="H29" s="16">
        <f>IF('通過記録入力'!H29="","",'通過記録入力'!H29)</f>
      </c>
      <c r="I29" s="17">
        <f>IF('通過記録入力'!K29="","",'通過記録入力'!K29)</f>
      </c>
      <c r="J29" s="38">
        <f>IF('通過記録入力'!J29="","",'通過記録入力'!J29)</f>
      </c>
      <c r="K29" s="39">
        <f>IF('通過記録入力'!M29="","",'通過記録入力'!M29)</f>
      </c>
      <c r="L29" s="38">
        <f>IF('通過記録入力'!L29="","",'通過記録入力'!L29)</f>
      </c>
      <c r="M29" s="39">
        <f>IF('通過記録入力'!O29="","",'通過記録入力'!O29)</f>
      </c>
      <c r="N29" s="40">
        <f>IF('通過記録入力'!N29="","",'通過記録入力'!N29)</f>
      </c>
    </row>
    <row r="30" spans="1:14" ht="14.25">
      <c r="A30" s="36">
        <f>'通過記録入力'!A30</f>
        <v>27</v>
      </c>
      <c r="B30" s="19">
        <f>'通過記録入力'!B30</f>
      </c>
      <c r="C30" s="37">
        <f>IF('通過記録入力'!E30="","",'通過記録入力'!E30)</f>
      </c>
      <c r="D30" s="16">
        <f>IF('通過記録入力'!D30="","",'通過記録入力'!D30)</f>
      </c>
      <c r="E30" s="17">
        <f>IF('通過記録入力'!G30="","",'通過記録入力'!G30)</f>
      </c>
      <c r="F30" s="16">
        <f>IF('通過記録入力'!F30="","",'通過記録入力'!F30)</f>
      </c>
      <c r="G30" s="17">
        <f>IF('通過記録入力'!I30="","",'通過記録入力'!I30)</f>
      </c>
      <c r="H30" s="16">
        <f>IF('通過記録入力'!H30="","",'通過記録入力'!H30)</f>
      </c>
      <c r="I30" s="17">
        <f>IF('通過記録入力'!K30="","",'通過記録入力'!K30)</f>
      </c>
      <c r="J30" s="38">
        <f>IF('通過記録入力'!J30="","",'通過記録入力'!J30)</f>
      </c>
      <c r="K30" s="39">
        <f>IF('通過記録入力'!M30="","",'通過記録入力'!M30)</f>
      </c>
      <c r="L30" s="38">
        <f>IF('通過記録入力'!L30="","",'通過記録入力'!L30)</f>
      </c>
      <c r="M30" s="39">
        <f>IF('通過記録入力'!O30="","",'通過記録入力'!O30)</f>
      </c>
      <c r="N30" s="40">
        <f>IF('通過記録入力'!N30="","",'通過記録入力'!N30)</f>
      </c>
    </row>
    <row r="31" spans="1:14" ht="14.25">
      <c r="A31" s="36">
        <f>'通過記録入力'!A31</f>
        <v>28</v>
      </c>
      <c r="B31" s="19">
        <f>'通過記録入力'!B31</f>
      </c>
      <c r="C31" s="37">
        <f>IF('通過記録入力'!E31="","",'通過記録入力'!E31)</f>
      </c>
      <c r="D31" s="16">
        <f>IF('通過記録入力'!D31="","",'通過記録入力'!D31)</f>
      </c>
      <c r="E31" s="17">
        <f>IF('通過記録入力'!G31="","",'通過記録入力'!G31)</f>
      </c>
      <c r="F31" s="16">
        <f>IF('通過記録入力'!F31="","",'通過記録入力'!F31)</f>
      </c>
      <c r="G31" s="17">
        <f>IF('通過記録入力'!I31="","",'通過記録入力'!I31)</f>
      </c>
      <c r="H31" s="16">
        <f>IF('通過記録入力'!H31="","",'通過記録入力'!H31)</f>
      </c>
      <c r="I31" s="17">
        <f>IF('通過記録入力'!K31="","",'通過記録入力'!K31)</f>
      </c>
      <c r="J31" s="38">
        <f>IF('通過記録入力'!J31="","",'通過記録入力'!J31)</f>
      </c>
      <c r="K31" s="39">
        <f>IF('通過記録入力'!M31="","",'通過記録入力'!M31)</f>
      </c>
      <c r="L31" s="38">
        <f>IF('通過記録入力'!L31="","",'通過記録入力'!L31)</f>
      </c>
      <c r="M31" s="39">
        <f>IF('通過記録入力'!O31="","",'通過記録入力'!O31)</f>
      </c>
      <c r="N31" s="40">
        <f>IF('通過記録入力'!N31="","",'通過記録入力'!N31)</f>
      </c>
    </row>
    <row r="32" spans="1:14" ht="14.25">
      <c r="A32" s="36">
        <f>'通過記録入力'!A32</f>
        <v>29</v>
      </c>
      <c r="B32" s="19">
        <f>'通過記録入力'!B32</f>
      </c>
      <c r="C32" s="37">
        <f>IF('通過記録入力'!E32="","",'通過記録入力'!E32)</f>
      </c>
      <c r="D32" s="16">
        <f>IF('通過記録入力'!D32="","",'通過記録入力'!D32)</f>
      </c>
      <c r="E32" s="17">
        <f>IF('通過記録入力'!G32="","",'通過記録入力'!G32)</f>
      </c>
      <c r="F32" s="16">
        <f>IF('通過記録入力'!F32="","",'通過記録入力'!F32)</f>
      </c>
      <c r="G32" s="17">
        <f>IF('通過記録入力'!I32="","",'通過記録入力'!I32)</f>
      </c>
      <c r="H32" s="16">
        <f>IF('通過記録入力'!H32="","",'通過記録入力'!H32)</f>
      </c>
      <c r="I32" s="17">
        <f>IF('通過記録入力'!K32="","",'通過記録入力'!K32)</f>
      </c>
      <c r="J32" s="38">
        <f>IF('通過記録入力'!J32="","",'通過記録入力'!J32)</f>
      </c>
      <c r="K32" s="39">
        <f>IF('通過記録入力'!M32="","",'通過記録入力'!M32)</f>
      </c>
      <c r="L32" s="38">
        <f>IF('通過記録入力'!L32="","",'通過記録入力'!L32)</f>
      </c>
      <c r="M32" s="39">
        <f>IF('通過記録入力'!O32="","",'通過記録入力'!O32)</f>
      </c>
      <c r="N32" s="40">
        <f>IF('通過記録入力'!N32="","",'通過記録入力'!N32)</f>
      </c>
    </row>
    <row r="33" spans="1:14" ht="15" thickBot="1">
      <c r="A33" s="36">
        <f>'通過記録入力'!A33</f>
        <v>30</v>
      </c>
      <c r="B33" s="20">
        <f>'通過記録入力'!B33</f>
      </c>
      <c r="C33" s="41">
        <f>IF('通過記録入力'!E33="","",'通過記録入力'!E33)</f>
      </c>
      <c r="D33" s="22">
        <f>IF('通過記録入力'!D33="","",'通過記録入力'!D33)</f>
      </c>
      <c r="E33" s="23">
        <f>IF('通過記録入力'!G33="","",'通過記録入力'!G33)</f>
      </c>
      <c r="F33" s="22">
        <f>IF('通過記録入力'!F33="","",'通過記録入力'!F33)</f>
      </c>
      <c r="G33" s="23">
        <f>IF('通過記録入力'!I33="","",'通過記録入力'!I33)</f>
      </c>
      <c r="H33" s="22">
        <f>IF('通過記録入力'!H33="","",'通過記録入力'!H33)</f>
      </c>
      <c r="I33" s="23">
        <f>IF('通過記録入力'!K33="","",'通過記録入力'!K33)</f>
      </c>
      <c r="J33" s="42">
        <f>IF('通過記録入力'!J33="","",'通過記録入力'!J33)</f>
      </c>
      <c r="K33" s="43">
        <f>IF('通過記録入力'!M33="","",'通過記録入力'!M33)</f>
      </c>
      <c r="L33" s="42">
        <f>IF('通過記録入力'!L33="","",'通過記録入力'!L33)</f>
      </c>
      <c r="M33" s="43">
        <f>IF('通過記録入力'!O33="","",'通過記録入力'!O33)</f>
      </c>
      <c r="N33" s="44">
        <f>IF('通過記録入力'!N33="","",'通過記録入力'!N33)</f>
      </c>
    </row>
    <row r="34" spans="1:14" ht="15" thickTop="1">
      <c r="A34" s="36">
        <f>'通過記録入力'!A34</f>
        <v>31</v>
      </c>
      <c r="B34" s="14">
        <f>'通過記録入力'!B34</f>
      </c>
      <c r="C34" s="37">
        <f>IF('通過記録入力'!E34="","",'通過記録入力'!E34)</f>
      </c>
      <c r="D34" s="16">
        <f>IF('通過記録入力'!D34="","",'通過記録入力'!D34)</f>
      </c>
      <c r="E34" s="17">
        <f>IF('通過記録入力'!G34="","",'通過記録入力'!G34)</f>
      </c>
      <c r="F34" s="16">
        <f>IF('通過記録入力'!F34="","",'通過記録入力'!F34)</f>
      </c>
      <c r="G34" s="17">
        <f>IF('通過記録入力'!I34="","",'通過記録入力'!I34)</f>
      </c>
      <c r="H34" s="16">
        <f>IF('通過記録入力'!H34="","",'通過記録入力'!H34)</f>
      </c>
      <c r="I34" s="17">
        <f>IF('通過記録入力'!K34="","",'通過記録入力'!K34)</f>
      </c>
      <c r="J34" s="38">
        <f>IF('通過記録入力'!J34="","",'通過記録入力'!J34)</f>
      </c>
      <c r="K34" s="39">
        <f>IF('通過記録入力'!M34="","",'通過記録入力'!M34)</f>
      </c>
      <c r="L34" s="38">
        <f>IF('通過記録入力'!L34="","",'通過記録入力'!L34)</f>
      </c>
      <c r="M34" s="39">
        <f>IF('通過記録入力'!O34="","",'通過記録入力'!O34)</f>
      </c>
      <c r="N34" s="40">
        <f>IF('通過記録入力'!N34="","",'通過記録入力'!N34)</f>
      </c>
    </row>
    <row r="35" spans="1:14" ht="14.25">
      <c r="A35" s="36">
        <f>'通過記録入力'!A35</f>
        <v>32</v>
      </c>
      <c r="B35" s="19">
        <f>'通過記録入力'!B35</f>
      </c>
      <c r="C35" s="37">
        <f>IF('通過記録入力'!E35="","",'通過記録入力'!E35)</f>
      </c>
      <c r="D35" s="16">
        <f>IF('通過記録入力'!D35="","",'通過記録入力'!D35)</f>
      </c>
      <c r="E35" s="17">
        <f>IF('通過記録入力'!G35="","",'通過記録入力'!G35)</f>
      </c>
      <c r="F35" s="16">
        <f>IF('通過記録入力'!F35="","",'通過記録入力'!F35)</f>
      </c>
      <c r="G35" s="17">
        <f>IF('通過記録入力'!I35="","",'通過記録入力'!I35)</f>
      </c>
      <c r="H35" s="16">
        <f>IF('通過記録入力'!H35="","",'通過記録入力'!H35)</f>
      </c>
      <c r="I35" s="17">
        <f>IF('通過記録入力'!K35="","",'通過記録入力'!K35)</f>
      </c>
      <c r="J35" s="38">
        <f>IF('通過記録入力'!J35="","",'通過記録入力'!J35)</f>
      </c>
      <c r="K35" s="39">
        <f>IF('通過記録入力'!M35="","",'通過記録入力'!M35)</f>
      </c>
      <c r="L35" s="38">
        <f>IF('通過記録入力'!L35="","",'通過記録入力'!L35)</f>
      </c>
      <c r="M35" s="39">
        <f>IF('通過記録入力'!O35="","",'通過記録入力'!O35)</f>
      </c>
      <c r="N35" s="40">
        <f>IF('通過記録入力'!N35="","",'通過記録入力'!N35)</f>
      </c>
    </row>
    <row r="36" spans="1:14" ht="14.25">
      <c r="A36" s="36">
        <f>'通過記録入力'!A36</f>
        <v>33</v>
      </c>
      <c r="B36" s="19">
        <f>'通過記録入力'!B36</f>
      </c>
      <c r="C36" s="37">
        <f>IF('通過記録入力'!E36="","",'通過記録入力'!E36)</f>
      </c>
      <c r="D36" s="16">
        <f>IF('通過記録入力'!D36="","",'通過記録入力'!D36)</f>
      </c>
      <c r="E36" s="17">
        <f>IF('通過記録入力'!G36="","",'通過記録入力'!G36)</f>
      </c>
      <c r="F36" s="16">
        <f>IF('通過記録入力'!F36="","",'通過記録入力'!F36)</f>
      </c>
      <c r="G36" s="17">
        <f>IF('通過記録入力'!I36="","",'通過記録入力'!I36)</f>
      </c>
      <c r="H36" s="16">
        <f>IF('通過記録入力'!H36="","",'通過記録入力'!H36)</f>
      </c>
      <c r="I36" s="17">
        <f>IF('通過記録入力'!K36="","",'通過記録入力'!K36)</f>
      </c>
      <c r="J36" s="38">
        <f>IF('通過記録入力'!J36="","",'通過記録入力'!J36)</f>
      </c>
      <c r="K36" s="39">
        <f>IF('通過記録入力'!M36="","",'通過記録入力'!M36)</f>
      </c>
      <c r="L36" s="38">
        <f>IF('通過記録入力'!L36="","",'通過記録入力'!L36)</f>
      </c>
      <c r="M36" s="39">
        <f>IF('通過記録入力'!O36="","",'通過記録入力'!O36)</f>
      </c>
      <c r="N36" s="40">
        <f>IF('通過記録入力'!N36="","",'通過記録入力'!N36)</f>
      </c>
    </row>
    <row r="37" spans="1:14" ht="14.25">
      <c r="A37" s="36">
        <f>'通過記録入力'!A37</f>
        <v>34</v>
      </c>
      <c r="B37" s="19">
        <f>'通過記録入力'!B37</f>
      </c>
      <c r="C37" s="37">
        <f>IF('通過記録入力'!E37="","",'通過記録入力'!E37)</f>
      </c>
      <c r="D37" s="16">
        <f>IF('通過記録入力'!D37="","",'通過記録入力'!D37)</f>
      </c>
      <c r="E37" s="17">
        <f>IF('通過記録入力'!G37="","",'通過記録入力'!G37)</f>
      </c>
      <c r="F37" s="16">
        <f>IF('通過記録入力'!F37="","",'通過記録入力'!F37)</f>
      </c>
      <c r="G37" s="17">
        <f>IF('通過記録入力'!I37="","",'通過記録入力'!I37)</f>
      </c>
      <c r="H37" s="16">
        <f>IF('通過記録入力'!H37="","",'通過記録入力'!H37)</f>
      </c>
      <c r="I37" s="17">
        <f>IF('通過記録入力'!K37="","",'通過記録入力'!K37)</f>
      </c>
      <c r="J37" s="38">
        <f>IF('通過記録入力'!J37="","",'通過記録入力'!J37)</f>
      </c>
      <c r="K37" s="39">
        <f>IF('通過記録入力'!M37="","",'通過記録入力'!M37)</f>
      </c>
      <c r="L37" s="38">
        <f>IF('通過記録入力'!L37="","",'通過記録入力'!L37)</f>
      </c>
      <c r="M37" s="39">
        <f>IF('通過記録入力'!O37="","",'通過記録入力'!O37)</f>
      </c>
      <c r="N37" s="40">
        <f>IF('通過記録入力'!N37="","",'通過記録入力'!N37)</f>
      </c>
    </row>
    <row r="38" spans="1:14" ht="15" thickBot="1">
      <c r="A38" s="36">
        <f>'通過記録入力'!A38</f>
        <v>35</v>
      </c>
      <c r="B38" s="20">
        <f>'通過記録入力'!B38</f>
      </c>
      <c r="C38" s="41">
        <f>IF('通過記録入力'!E38="","",'通過記録入力'!E38)</f>
      </c>
      <c r="D38" s="22">
        <f>IF('通過記録入力'!D38="","",'通過記録入力'!D38)</f>
      </c>
      <c r="E38" s="23">
        <f>IF('通過記録入力'!G38="","",'通過記録入力'!G38)</f>
      </c>
      <c r="F38" s="22">
        <f>IF('通過記録入力'!F38="","",'通過記録入力'!F38)</f>
      </c>
      <c r="G38" s="23">
        <f>IF('通過記録入力'!I38="","",'通過記録入力'!I38)</f>
      </c>
      <c r="H38" s="22">
        <f>IF('通過記録入力'!H38="","",'通過記録入力'!H38)</f>
      </c>
      <c r="I38" s="23">
        <f>IF('通過記録入力'!K38="","",'通過記録入力'!K38)</f>
      </c>
      <c r="J38" s="42">
        <f>IF('通過記録入力'!J38="","",'通過記録入力'!J38)</f>
      </c>
      <c r="K38" s="43">
        <f>IF('通過記録入力'!M38="","",'通過記録入力'!M38)</f>
      </c>
      <c r="L38" s="42">
        <f>IF('通過記録入力'!L38="","",'通過記録入力'!L38)</f>
      </c>
      <c r="M38" s="43">
        <f>IF('通過記録入力'!O38="","",'通過記録入力'!O38)</f>
      </c>
      <c r="N38" s="44">
        <f>IF('通過記録入力'!N38="","",'通過記録入力'!N38)</f>
      </c>
    </row>
    <row r="39" spans="1:14" ht="15" thickTop="1">
      <c r="A39" s="36">
        <f>'通過記録入力'!A39</f>
        <v>36</v>
      </c>
      <c r="B39" s="14">
        <f>'通過記録入力'!B39</f>
      </c>
      <c r="C39" s="37">
        <f>IF('通過記録入力'!E39="","",'通過記録入力'!E39)</f>
      </c>
      <c r="D39" s="16">
        <f>IF('通過記録入力'!D39="","",'通過記録入力'!D39)</f>
      </c>
      <c r="E39" s="17">
        <f>IF('通過記録入力'!G39="","",'通過記録入力'!G39)</f>
      </c>
      <c r="F39" s="16">
        <f>IF('通過記録入力'!F39="","",'通過記録入力'!F39)</f>
      </c>
      <c r="G39" s="17">
        <f>IF('通過記録入力'!I39="","",'通過記録入力'!I39)</f>
      </c>
      <c r="H39" s="16">
        <f>IF('通過記録入力'!H39="","",'通過記録入力'!H39)</f>
      </c>
      <c r="I39" s="17">
        <f>IF('通過記録入力'!K39="","",'通過記録入力'!K39)</f>
      </c>
      <c r="J39" s="38">
        <f>IF('通過記録入力'!J39="","",'通過記録入力'!J39)</f>
      </c>
      <c r="K39" s="39">
        <f>IF('通過記録入力'!M39="","",'通過記録入力'!M39)</f>
      </c>
      <c r="L39" s="38">
        <f>IF('通過記録入力'!L39="","",'通過記録入力'!L39)</f>
      </c>
      <c r="M39" s="39">
        <f>IF('通過記録入力'!O39="","",'通過記録入力'!O39)</f>
      </c>
      <c r="N39" s="40">
        <f>IF('通過記録入力'!N39="","",'通過記録入力'!N39)</f>
      </c>
    </row>
    <row r="40" spans="1:14" ht="14.25">
      <c r="A40" s="36">
        <f>'通過記録入力'!A40</f>
        <v>37</v>
      </c>
      <c r="B40" s="19">
        <f>'通過記録入力'!B40</f>
      </c>
      <c r="C40" s="37">
        <f>IF('通過記録入力'!E40="","",'通過記録入力'!E40)</f>
      </c>
      <c r="D40" s="16">
        <f>IF('通過記録入力'!D40="","",'通過記録入力'!D40)</f>
      </c>
      <c r="E40" s="17">
        <f>IF('通過記録入力'!G40="","",'通過記録入力'!G40)</f>
      </c>
      <c r="F40" s="16">
        <f>IF('通過記録入力'!F40="","",'通過記録入力'!F40)</f>
      </c>
      <c r="G40" s="17">
        <f>IF('通過記録入力'!I40="","",'通過記録入力'!I40)</f>
      </c>
      <c r="H40" s="16">
        <f>IF('通過記録入力'!H40="","",'通過記録入力'!H40)</f>
      </c>
      <c r="I40" s="17">
        <f>IF('通過記録入力'!K40="","",'通過記録入力'!K40)</f>
      </c>
      <c r="J40" s="38">
        <f>IF('通過記録入力'!J40="","",'通過記録入力'!J40)</f>
      </c>
      <c r="K40" s="39">
        <f>IF('通過記録入力'!M40="","",'通過記録入力'!M40)</f>
      </c>
      <c r="L40" s="38">
        <f>IF('通過記録入力'!L40="","",'通過記録入力'!L40)</f>
      </c>
      <c r="M40" s="39">
        <f>IF('通過記録入力'!O40="","",'通過記録入力'!O40)</f>
      </c>
      <c r="N40" s="40">
        <f>IF('通過記録入力'!N40="","",'通過記録入力'!N40)</f>
      </c>
    </row>
    <row r="41" spans="1:14" ht="14.25">
      <c r="A41" s="36">
        <f>'通過記録入力'!A41</f>
        <v>38</v>
      </c>
      <c r="B41" s="19">
        <f>'通過記録入力'!B41</f>
      </c>
      <c r="C41" s="37">
        <f>IF('通過記録入力'!E41="","",'通過記録入力'!E41)</f>
      </c>
      <c r="D41" s="16">
        <f>IF('通過記録入力'!D41="","",'通過記録入力'!D41)</f>
      </c>
      <c r="E41" s="17">
        <f>IF('通過記録入力'!G41="","",'通過記録入力'!G41)</f>
      </c>
      <c r="F41" s="16">
        <f>IF('通過記録入力'!F41="","",'通過記録入力'!F41)</f>
      </c>
      <c r="G41" s="17">
        <f>IF('通過記録入力'!I41="","",'通過記録入力'!I41)</f>
      </c>
      <c r="H41" s="16">
        <f>IF('通過記録入力'!H41="","",'通過記録入力'!H41)</f>
      </c>
      <c r="I41" s="17">
        <f>IF('通過記録入力'!K41="","",'通過記録入力'!K41)</f>
      </c>
      <c r="J41" s="38">
        <f>IF('通過記録入力'!J41="","",'通過記録入力'!J41)</f>
      </c>
      <c r="K41" s="39">
        <f>IF('通過記録入力'!M41="","",'通過記録入力'!M41)</f>
      </c>
      <c r="L41" s="38">
        <f>IF('通過記録入力'!L41="","",'通過記録入力'!L41)</f>
      </c>
      <c r="M41" s="39">
        <f>IF('通過記録入力'!O41="","",'通過記録入力'!O41)</f>
      </c>
      <c r="N41" s="40">
        <f>IF('通過記録入力'!N41="","",'通過記録入力'!N41)</f>
      </c>
    </row>
    <row r="42" spans="1:14" ht="14.25">
      <c r="A42" s="36">
        <f>'通過記録入力'!A42</f>
        <v>39</v>
      </c>
      <c r="B42" s="19">
        <f>'通過記録入力'!B42</f>
      </c>
      <c r="C42" s="37">
        <f>IF('通過記録入力'!E42="","",'通過記録入力'!E42)</f>
      </c>
      <c r="D42" s="16">
        <f>IF('通過記録入力'!D42="","",'通過記録入力'!D42)</f>
      </c>
      <c r="E42" s="17">
        <f>IF('通過記録入力'!G42="","",'通過記録入力'!G42)</f>
      </c>
      <c r="F42" s="16">
        <f>IF('通過記録入力'!F42="","",'通過記録入力'!F42)</f>
      </c>
      <c r="G42" s="17">
        <f>IF('通過記録入力'!I42="","",'通過記録入力'!I42)</f>
      </c>
      <c r="H42" s="16">
        <f>IF('通過記録入力'!H42="","",'通過記録入力'!H42)</f>
      </c>
      <c r="I42" s="17">
        <f>IF('通過記録入力'!K42="","",'通過記録入力'!K42)</f>
      </c>
      <c r="J42" s="38">
        <f>IF('通過記録入力'!J42="","",'通過記録入力'!J42)</f>
      </c>
      <c r="K42" s="39">
        <f>IF('通過記録入力'!M42="","",'通過記録入力'!M42)</f>
      </c>
      <c r="L42" s="38">
        <f>IF('通過記録入力'!L42="","",'通過記録入力'!L42)</f>
      </c>
      <c r="M42" s="39">
        <f>IF('通過記録入力'!O42="","",'通過記録入力'!O42)</f>
      </c>
      <c r="N42" s="40">
        <f>IF('通過記録入力'!N42="","",'通過記録入力'!N42)</f>
      </c>
    </row>
    <row r="43" spans="1:14" ht="15" thickBot="1">
      <c r="A43" s="36">
        <f>'通過記録入力'!A43</f>
        <v>40</v>
      </c>
      <c r="B43" s="20">
        <f>'通過記録入力'!B43</f>
      </c>
      <c r="C43" s="41">
        <f>IF('通過記録入力'!E43="","",'通過記録入力'!E43)</f>
      </c>
      <c r="D43" s="22">
        <f>IF('通過記録入力'!D43="","",'通過記録入力'!D43)</f>
      </c>
      <c r="E43" s="23">
        <f>IF('通過記録入力'!G43="","",'通過記録入力'!G43)</f>
      </c>
      <c r="F43" s="22">
        <f>IF('通過記録入力'!F43="","",'通過記録入力'!F43)</f>
      </c>
      <c r="G43" s="23">
        <f>IF('通過記録入力'!I43="","",'通過記録入力'!I43)</f>
      </c>
      <c r="H43" s="22">
        <f>IF('通過記録入力'!H43="","",'通過記録入力'!H43)</f>
      </c>
      <c r="I43" s="23">
        <f>IF('通過記録入力'!K43="","",'通過記録入力'!K43)</f>
      </c>
      <c r="J43" s="42">
        <f>IF('通過記録入力'!J43="","",'通過記録入力'!J43)</f>
      </c>
      <c r="K43" s="43">
        <f>IF('通過記録入力'!M43="","",'通過記録入力'!M43)</f>
      </c>
      <c r="L43" s="42">
        <f>IF('通過記録入力'!L43="","",'通過記録入力'!L43)</f>
      </c>
      <c r="M43" s="43">
        <f>IF('通過記録入力'!O43="","",'通過記録入力'!O43)</f>
      </c>
      <c r="N43" s="44">
        <f>IF('通過記録入力'!N43="","",'通過記録入力'!N43)</f>
      </c>
    </row>
    <row r="44" spans="1:14" ht="15" thickTop="1">
      <c r="A44" s="36">
        <f>'通過記録入力'!A44</f>
        <v>41</v>
      </c>
      <c r="B44" s="14">
        <f>'通過記録入力'!B44</f>
      </c>
      <c r="C44" s="37">
        <f>IF('通過記録入力'!E44="","",'通過記録入力'!E44)</f>
      </c>
      <c r="D44" s="16">
        <f>IF('通過記録入力'!D44="","",'通過記録入力'!D44)</f>
      </c>
      <c r="E44" s="17">
        <f>IF('通過記録入力'!G44="","",'通過記録入力'!G44)</f>
      </c>
      <c r="F44" s="16">
        <f>IF('通過記録入力'!F44="","",'通過記録入力'!F44)</f>
      </c>
      <c r="G44" s="17">
        <f>IF('通過記録入力'!I44="","",'通過記録入力'!I44)</f>
      </c>
      <c r="H44" s="16">
        <f>IF('通過記録入力'!H44="","",'通過記録入力'!H44)</f>
      </c>
      <c r="I44" s="17">
        <f>IF('通過記録入力'!K44="","",'通過記録入力'!K44)</f>
      </c>
      <c r="J44" s="38">
        <f>IF('通過記録入力'!J44="","",'通過記録入力'!J44)</f>
      </c>
      <c r="K44" s="39">
        <f>IF('通過記録入力'!M44="","",'通過記録入力'!M44)</f>
      </c>
      <c r="L44" s="38">
        <f>IF('通過記録入力'!L44="","",'通過記録入力'!L44)</f>
      </c>
      <c r="M44" s="39">
        <f>IF('通過記録入力'!O44="","",'通過記録入力'!O44)</f>
      </c>
      <c r="N44" s="40">
        <f>IF('通過記録入力'!N44="","",'通過記録入力'!N44)</f>
      </c>
    </row>
    <row r="45" spans="1:14" ht="14.25">
      <c r="A45" s="36">
        <f>'通過記録入力'!A45</f>
        <v>42</v>
      </c>
      <c r="B45" s="19">
        <f>'通過記録入力'!B45</f>
      </c>
      <c r="C45" s="37">
        <f>IF('通過記録入力'!E45="","",'通過記録入力'!E45)</f>
      </c>
      <c r="D45" s="16">
        <f>IF('通過記録入力'!D45="","",'通過記録入力'!D45)</f>
      </c>
      <c r="E45" s="17">
        <f>IF('通過記録入力'!G45="","",'通過記録入力'!G45)</f>
      </c>
      <c r="F45" s="16">
        <f>IF('通過記録入力'!F45="","",'通過記録入力'!F45)</f>
      </c>
      <c r="G45" s="17">
        <f>IF('通過記録入力'!I45="","",'通過記録入力'!I45)</f>
      </c>
      <c r="H45" s="16">
        <f>IF('通過記録入力'!H45="","",'通過記録入力'!H45)</f>
      </c>
      <c r="I45" s="17">
        <f>IF('通過記録入力'!K45="","",'通過記録入力'!K45)</f>
      </c>
      <c r="J45" s="38">
        <f>IF('通過記録入力'!J45="","",'通過記録入力'!J45)</f>
      </c>
      <c r="K45" s="39">
        <f>IF('通過記録入力'!M45="","",'通過記録入力'!M45)</f>
      </c>
      <c r="L45" s="38">
        <f>IF('通過記録入力'!L45="","",'通過記録入力'!L45)</f>
      </c>
      <c r="M45" s="39">
        <f>IF('通過記録入力'!O45="","",'通過記録入力'!O45)</f>
      </c>
      <c r="N45" s="40">
        <f>IF('通過記録入力'!N45="","",'通過記録入力'!N45)</f>
      </c>
    </row>
    <row r="46" spans="1:14" ht="14.25">
      <c r="A46" s="36">
        <f>'通過記録入力'!A46</f>
        <v>43</v>
      </c>
      <c r="B46" s="19">
        <f>'通過記録入力'!B46</f>
      </c>
      <c r="C46" s="37">
        <f>IF('通過記録入力'!E46="","",'通過記録入力'!E46)</f>
      </c>
      <c r="D46" s="16">
        <f>IF('通過記録入力'!D46="","",'通過記録入力'!D46)</f>
      </c>
      <c r="E46" s="17">
        <f>IF('通過記録入力'!G46="","",'通過記録入力'!G46)</f>
      </c>
      <c r="F46" s="16">
        <f>IF('通過記録入力'!F46="","",'通過記録入力'!F46)</f>
      </c>
      <c r="G46" s="17">
        <f>IF('通過記録入力'!I46="","",'通過記録入力'!I46)</f>
      </c>
      <c r="H46" s="16">
        <f>IF('通過記録入力'!H46="","",'通過記録入力'!H46)</f>
      </c>
      <c r="I46" s="17">
        <f>IF('通過記録入力'!K46="","",'通過記録入力'!K46)</f>
      </c>
      <c r="J46" s="38">
        <f>IF('通過記録入力'!J46="","",'通過記録入力'!J46)</f>
      </c>
      <c r="K46" s="39">
        <f>IF('通過記録入力'!M46="","",'通過記録入力'!M46)</f>
      </c>
      <c r="L46" s="38">
        <f>IF('通過記録入力'!L46="","",'通過記録入力'!L46)</f>
      </c>
      <c r="M46" s="39">
        <f>IF('通過記録入力'!O46="","",'通過記録入力'!O46)</f>
      </c>
      <c r="N46" s="40">
        <f>IF('通過記録入力'!N46="","",'通過記録入力'!N46)</f>
      </c>
    </row>
    <row r="47" spans="1:14" ht="14.25">
      <c r="A47" s="36">
        <f>'通過記録入力'!A47</f>
        <v>44</v>
      </c>
      <c r="B47" s="19">
        <f>'通過記録入力'!B47</f>
      </c>
      <c r="C47" s="37">
        <f>IF('通過記録入力'!E47="","",'通過記録入力'!E47)</f>
      </c>
      <c r="D47" s="16">
        <f>IF('通過記録入力'!D47="","",'通過記録入力'!D47)</f>
      </c>
      <c r="E47" s="17">
        <f>IF('通過記録入力'!G47="","",'通過記録入力'!G47)</f>
      </c>
      <c r="F47" s="16">
        <f>IF('通過記録入力'!F47="","",'通過記録入力'!F47)</f>
      </c>
      <c r="G47" s="17">
        <f>IF('通過記録入力'!I47="","",'通過記録入力'!I47)</f>
      </c>
      <c r="H47" s="16">
        <f>IF('通過記録入力'!H47="","",'通過記録入力'!H47)</f>
      </c>
      <c r="I47" s="17">
        <f>IF('通過記録入力'!K47="","",'通過記録入力'!K47)</f>
      </c>
      <c r="J47" s="38">
        <f>IF('通過記録入力'!J47="","",'通過記録入力'!J47)</f>
      </c>
      <c r="K47" s="39">
        <f>IF('通過記録入力'!M47="","",'通過記録入力'!M47)</f>
      </c>
      <c r="L47" s="38">
        <f>IF('通過記録入力'!L47="","",'通過記録入力'!L47)</f>
      </c>
      <c r="M47" s="39">
        <f>IF('通過記録入力'!O47="","",'通過記録入力'!O47)</f>
      </c>
      <c r="N47" s="40">
        <f>IF('通過記録入力'!N47="","",'通過記録入力'!N47)</f>
      </c>
    </row>
    <row r="48" spans="1:14" ht="15" thickBot="1">
      <c r="A48" s="36">
        <f>'通過記録入力'!A48</f>
        <v>45</v>
      </c>
      <c r="B48" s="25">
        <f>'通過記録入力'!B48</f>
      </c>
      <c r="C48" s="45">
        <f>IF('通過記録入力'!E48="","",'通過記録入力'!E48)</f>
      </c>
      <c r="D48" s="27">
        <f>IF('通過記録入力'!D48="","",'通過記録入力'!D48)</f>
      </c>
      <c r="E48" s="28">
        <f>IF('通過記録入力'!G48="","",'通過記録入力'!G48)</f>
      </c>
      <c r="F48" s="27">
        <f>IF('通過記録入力'!F48="","",'通過記録入力'!F48)</f>
      </c>
      <c r="G48" s="28">
        <f>IF('通過記録入力'!I48="","",'通過記録入力'!I48)</f>
      </c>
      <c r="H48" s="27">
        <f>IF('通過記録入力'!H48="","",'通過記録入力'!H48)</f>
      </c>
      <c r="I48" s="28">
        <f>IF('通過記録入力'!K48="","",'通過記録入力'!K48)</f>
      </c>
      <c r="J48" s="46">
        <f>IF('通過記録入力'!J48="","",'通過記録入力'!J48)</f>
      </c>
      <c r="K48" s="47">
        <f>IF('通過記録入力'!M48="","",'通過記録入力'!M48)</f>
      </c>
      <c r="L48" s="46">
        <f>IF('通過記録入力'!L48="","",'通過記録入力'!L48)</f>
      </c>
      <c r="M48" s="47">
        <f>IF('通過記録入力'!O48="","",'通過記録入力'!O48)</f>
      </c>
      <c r="N48" s="48">
        <f>IF('通過記録入力'!N48="","",'通過記録入力'!N48)</f>
      </c>
    </row>
    <row r="49" spans="4:15" ht="14.25">
      <c r="D49" s="49"/>
      <c r="F49" s="49"/>
      <c r="H49" s="49"/>
      <c r="J49" s="31"/>
      <c r="L49" s="31"/>
      <c r="N49" s="31"/>
      <c r="O49" s="3" t="s">
        <v>134</v>
      </c>
    </row>
    <row r="50" spans="4:14" ht="14.25">
      <c r="D50" s="49"/>
      <c r="F50" s="49"/>
      <c r="H50" s="49"/>
      <c r="J50" s="31"/>
      <c r="L50" s="31"/>
      <c r="N50" s="31"/>
    </row>
    <row r="51" spans="4:14" ht="14.25">
      <c r="D51" s="49"/>
      <c r="F51" s="49"/>
      <c r="H51" s="49"/>
      <c r="J51" s="31"/>
      <c r="L51" s="31"/>
      <c r="N51" s="31"/>
    </row>
    <row r="52" spans="4:14" ht="14.25">
      <c r="D52" s="49"/>
      <c r="F52" s="49"/>
      <c r="H52" s="49"/>
      <c r="J52" s="31"/>
      <c r="L52" s="31"/>
      <c r="N52" s="31"/>
    </row>
    <row r="53" spans="4:14" ht="14.25">
      <c r="D53" s="49"/>
      <c r="F53" s="49"/>
      <c r="H53" s="49"/>
      <c r="J53" s="31"/>
      <c r="L53" s="31"/>
      <c r="N53" s="31"/>
    </row>
    <row r="54" spans="4:14" ht="14.25">
      <c r="D54" s="49"/>
      <c r="F54" s="49"/>
      <c r="H54" s="49"/>
      <c r="J54" s="31"/>
      <c r="L54" s="31"/>
      <c r="N54" s="31"/>
    </row>
    <row r="55" spans="4:14" ht="14.25">
      <c r="D55" s="49"/>
      <c r="F55" s="49"/>
      <c r="H55" s="49"/>
      <c r="J55" s="31"/>
      <c r="L55" s="31"/>
      <c r="N55" s="31"/>
    </row>
    <row r="56" spans="4:14" ht="14.25">
      <c r="D56" s="49"/>
      <c r="F56" s="49"/>
      <c r="H56" s="49"/>
      <c r="J56" s="31"/>
      <c r="L56" s="31"/>
      <c r="N56" s="31"/>
    </row>
    <row r="57" spans="4:14" ht="14.25">
      <c r="D57" s="49"/>
      <c r="F57" s="49"/>
      <c r="H57" s="49"/>
      <c r="J57" s="31"/>
      <c r="L57" s="31"/>
      <c r="N57" s="31"/>
    </row>
    <row r="58" spans="4:14" ht="14.25">
      <c r="D58" s="49"/>
      <c r="F58" s="49"/>
      <c r="H58" s="49"/>
      <c r="J58" s="31"/>
      <c r="L58" s="31"/>
      <c r="N58" s="31"/>
    </row>
    <row r="59" spans="4:14" ht="14.25">
      <c r="D59" s="49"/>
      <c r="F59" s="49"/>
      <c r="H59" s="49"/>
      <c r="J59" s="31"/>
      <c r="L59" s="31"/>
      <c r="N59" s="31"/>
    </row>
    <row r="60" spans="4:14" ht="14.25">
      <c r="D60" s="49"/>
      <c r="F60" s="49"/>
      <c r="H60" s="49"/>
      <c r="J60" s="31"/>
      <c r="L60" s="31"/>
      <c r="N60" s="31"/>
    </row>
    <row r="61" spans="4:14" ht="14.25">
      <c r="D61" s="49"/>
      <c r="F61" s="49"/>
      <c r="H61" s="49"/>
      <c r="J61" s="31"/>
      <c r="L61" s="31"/>
      <c r="N61" s="31"/>
    </row>
    <row r="62" spans="4:14" ht="14.25">
      <c r="D62" s="49"/>
      <c r="F62" s="49"/>
      <c r="H62" s="49"/>
      <c r="J62" s="31"/>
      <c r="L62" s="31"/>
      <c r="N62" s="31"/>
    </row>
  </sheetData>
  <mergeCells count="7">
    <mergeCell ref="A1:N1"/>
    <mergeCell ref="C2:D2"/>
    <mergeCell ref="E2:F2"/>
    <mergeCell ref="G2:H2"/>
    <mergeCell ref="I2:J2"/>
    <mergeCell ref="K2:L2"/>
    <mergeCell ref="M2:N2"/>
  </mergeCells>
  <dataValidations count="1">
    <dataValidation type="whole" allowBlank="1" showInputMessage="1" showErrorMessage="1" errorTitle="注意！" error="このセルの内容は変更できません。" sqref="A1:IV65536">
      <formula1>9999</formula1>
      <formula2>9999</formula2>
    </dataValidation>
  </dataValidations>
  <printOptions/>
  <pageMargins left="0.75" right="0.75" top="1" bottom="1" header="0.5" footer="0.5"/>
  <pageSetup orientation="landscape" paperSize="9"/>
  <headerFooter alignWithMargins="0">
    <oddHeader>&amp;C&amp;A</oddHeader>
    <oddFooter>&amp;C- &amp;P -</oddFooter>
  </headerFooter>
  <drawing r:id="rId1"/>
</worksheet>
</file>

<file path=xl/worksheets/sheet14.xml><?xml version="1.0" encoding="utf-8"?>
<worksheet xmlns="http://schemas.openxmlformats.org/spreadsheetml/2006/main" xmlns:r="http://schemas.openxmlformats.org/officeDocument/2006/relationships">
  <sheetPr codeName="Sheet3"/>
  <dimension ref="A1:O48"/>
  <sheetViews>
    <sheetView workbookViewId="0" topLeftCell="A1">
      <selection activeCell="A1" sqref="A1:N1"/>
    </sheetView>
  </sheetViews>
  <sheetFormatPr defaultColWidth="8.796875" defaultRowHeight="15"/>
  <cols>
    <col min="1" max="1" width="3.09765625" style="30" customWidth="1"/>
    <col min="2" max="2" width="5.19921875" style="3" customWidth="1"/>
    <col min="3" max="3" width="8.3984375" style="31" customWidth="1"/>
    <col min="4" max="4" width="4.09765625" style="31" customWidth="1"/>
    <col min="5" max="5" width="8.3984375" style="31" customWidth="1"/>
    <col min="6" max="6" width="4.09765625" style="31" customWidth="1"/>
    <col min="7" max="7" width="8.3984375" style="31" customWidth="1"/>
    <col min="8" max="8" width="4.09765625" style="31" customWidth="1"/>
    <col min="9" max="9" width="8.3984375" style="3" customWidth="1"/>
    <col min="10" max="10" width="4.09765625" style="3" customWidth="1"/>
    <col min="11" max="11" width="8.3984375" style="3" customWidth="1"/>
    <col min="12" max="12" width="4.09765625" style="3" customWidth="1"/>
    <col min="13" max="13" width="8.3984375" style="3" customWidth="1"/>
    <col min="14" max="14" width="4.09765625" style="3" customWidth="1"/>
    <col min="15" max="16384" width="10.59765625" style="3" customWidth="1"/>
  </cols>
  <sheetData>
    <row r="1" spans="1:14" ht="18" thickBot="1">
      <c r="A1" s="589" t="s">
        <v>423</v>
      </c>
      <c r="B1" s="589"/>
      <c r="C1" s="589"/>
      <c r="D1" s="589"/>
      <c r="E1" s="589"/>
      <c r="F1" s="589"/>
      <c r="G1" s="589"/>
      <c r="H1" s="589"/>
      <c r="I1" s="589"/>
      <c r="J1" s="589"/>
      <c r="K1" s="589"/>
      <c r="L1" s="589"/>
      <c r="M1" s="589"/>
      <c r="N1" s="589"/>
    </row>
    <row r="2" spans="1:14" ht="15" thickBot="1">
      <c r="A2" s="4"/>
      <c r="B2" s="4"/>
      <c r="C2" s="590" t="s">
        <v>222</v>
      </c>
      <c r="D2" s="591"/>
      <c r="E2" s="591" t="s">
        <v>223</v>
      </c>
      <c r="F2" s="591"/>
      <c r="G2" s="591" t="s">
        <v>426</v>
      </c>
      <c r="H2" s="591"/>
      <c r="I2" s="591" t="s">
        <v>427</v>
      </c>
      <c r="J2" s="591"/>
      <c r="K2" s="591" t="s">
        <v>428</v>
      </c>
      <c r="L2" s="591"/>
      <c r="M2" s="591" t="s">
        <v>429</v>
      </c>
      <c r="N2" s="592"/>
    </row>
    <row r="3" spans="1:14" s="12" customFormat="1" ht="15" thickBot="1">
      <c r="A3" s="5"/>
      <c r="B3" s="6" t="s">
        <v>1052</v>
      </c>
      <c r="C3" s="7" t="s">
        <v>414</v>
      </c>
      <c r="D3" s="8" t="s">
        <v>160</v>
      </c>
      <c r="E3" s="9" t="s">
        <v>414</v>
      </c>
      <c r="F3" s="8" t="s">
        <v>160</v>
      </c>
      <c r="G3" s="9" t="s">
        <v>414</v>
      </c>
      <c r="H3" s="8" t="s">
        <v>160</v>
      </c>
      <c r="I3" s="9" t="s">
        <v>414</v>
      </c>
      <c r="J3" s="10" t="s">
        <v>160</v>
      </c>
      <c r="K3" s="9" t="s">
        <v>414</v>
      </c>
      <c r="L3" s="10" t="s">
        <v>160</v>
      </c>
      <c r="M3" s="9" t="s">
        <v>414</v>
      </c>
      <c r="N3" s="11" t="s">
        <v>160</v>
      </c>
    </row>
    <row r="4" spans="1:15" s="12" customFormat="1" ht="15" thickTop="1">
      <c r="A4" s="13">
        <f>'通過記録入力'!A4</f>
        <v>1</v>
      </c>
      <c r="B4" s="14">
        <f>'通過記録入力'!B4</f>
      </c>
      <c r="C4" s="15">
        <f>IF('通過記録入力'!E4="","",'通過記録入力'!E4)</f>
      </c>
      <c r="D4" s="16">
        <f>IF('通過記録入力'!D4="","",'通過記録入力'!D4)</f>
      </c>
      <c r="E4" s="17">
        <f>IF('通過記録入力'!G4-'通過記録入力'!E4=0,"",ROUND('通過記録入力'!G4-'通過記録入力'!E4,7))</f>
      </c>
      <c r="F4" s="16"/>
      <c r="G4" s="17">
        <f>IF('通過記録入力'!I4-'通過記録入力'!G4=0,"",ROUND('通過記録入力'!I4-'通過記録入力'!G4,7))</f>
      </c>
      <c r="H4" s="16"/>
      <c r="I4" s="17">
        <f>IF('通過記録入力'!K4-'通過記録入力'!I4=0,"",ROUND('通過記録入力'!K4-'通過記録入力'!I4,7))</f>
      </c>
      <c r="J4" s="16"/>
      <c r="K4" s="17">
        <f>IF('通過記録入力'!M4-'通過記録入力'!K4=0,"",ROUND('通過記録入力'!M4-'通過記録入力'!K4,7))</f>
      </c>
      <c r="L4" s="16"/>
      <c r="M4" s="17">
        <f>IF('通過記録入力'!O4-'通過記録入力'!M4=0,"",ROUND('通過記録入力'!O4-'通過記録入力'!M4,7))</f>
      </c>
      <c r="N4" s="18"/>
      <c r="O4" s="50"/>
    </row>
    <row r="5" spans="1:14" s="12" customFormat="1" ht="14.25">
      <c r="A5" s="13">
        <f>'通過記録入力'!A5</f>
        <v>2</v>
      </c>
      <c r="B5" s="19">
        <f>'通過記録入力'!B5</f>
      </c>
      <c r="C5" s="15">
        <f>IF('通過記録入力'!E5="","",'通過記録入力'!E5)</f>
      </c>
      <c r="D5" s="16">
        <f>IF('通過記録入力'!D5="","",'通過記録入力'!D5)</f>
      </c>
      <c r="E5" s="17">
        <f>IF('通過記録入力'!G5-'通過記録入力'!E5=0,"",ROUND('通過記録入力'!G5-'通過記録入力'!E5,7))</f>
      </c>
      <c r="F5" s="16"/>
      <c r="G5" s="17">
        <f>IF('通過記録入力'!I5-'通過記録入力'!G5=0,"",ROUND('通過記録入力'!I5-'通過記録入力'!G5,7))</f>
      </c>
      <c r="H5" s="16"/>
      <c r="I5" s="17">
        <f>IF('通過記録入力'!K5-'通過記録入力'!I5=0,"",ROUND('通過記録入力'!K5-'通過記録入力'!I5,7))</f>
      </c>
      <c r="J5" s="16"/>
      <c r="K5" s="17">
        <f>IF('通過記録入力'!M5-'通過記録入力'!K5=0,"",ROUND('通過記録入力'!M5-'通過記録入力'!K5,7))</f>
      </c>
      <c r="L5" s="16"/>
      <c r="M5" s="17">
        <f>IF('通過記録入力'!O5-'通過記録入力'!M5=0,"",ROUND('通過記録入力'!O5-'通過記録入力'!M5,7))</f>
      </c>
      <c r="N5" s="18"/>
    </row>
    <row r="6" spans="1:14" s="12" customFormat="1" ht="14.25">
      <c r="A6" s="13">
        <f>'通過記録入力'!A6</f>
        <v>3</v>
      </c>
      <c r="B6" s="19">
        <f>'通過記録入力'!B6</f>
      </c>
      <c r="C6" s="15">
        <f>IF('通過記録入力'!E6="","",'通過記録入力'!E6)</f>
      </c>
      <c r="D6" s="16">
        <f>IF('通過記録入力'!D6="","",'通過記録入力'!D6)</f>
      </c>
      <c r="E6" s="17">
        <f>IF('通過記録入力'!G6-'通過記録入力'!E6=0,"",ROUND('通過記録入力'!G6-'通過記録入力'!E6,7))</f>
      </c>
      <c r="F6" s="16"/>
      <c r="G6" s="17">
        <f>IF('通過記録入力'!I6-'通過記録入力'!G6=0,"",ROUND('通過記録入力'!I6-'通過記録入力'!G6,7))</f>
      </c>
      <c r="H6" s="16"/>
      <c r="I6" s="17">
        <f>IF('通過記録入力'!K6-'通過記録入力'!I6=0,"",ROUND('通過記録入力'!K6-'通過記録入力'!I6,7))</f>
      </c>
      <c r="J6" s="16"/>
      <c r="K6" s="17">
        <f>IF('通過記録入力'!M6-'通過記録入力'!K6=0,"",ROUND('通過記録入力'!M6-'通過記録入力'!K6,7))</f>
      </c>
      <c r="L6" s="16"/>
      <c r="M6" s="17">
        <f>IF('通過記録入力'!O6-'通過記録入力'!M6=0,"",ROUND('通過記録入力'!O6-'通過記録入力'!M6,7))</f>
      </c>
      <c r="N6" s="18"/>
    </row>
    <row r="7" spans="1:14" s="12" customFormat="1" ht="14.25">
      <c r="A7" s="13">
        <f>'通過記録入力'!A7</f>
        <v>4</v>
      </c>
      <c r="B7" s="19">
        <f>'通過記録入力'!B7</f>
      </c>
      <c r="C7" s="15">
        <f>IF('通過記録入力'!E7="","",'通過記録入力'!E7)</f>
      </c>
      <c r="D7" s="16">
        <f>IF('通過記録入力'!D7="","",'通過記録入力'!D7)</f>
      </c>
      <c r="E7" s="17">
        <f>IF('通過記録入力'!G7-'通過記録入力'!E7=0,"",ROUND('通過記録入力'!G7-'通過記録入力'!E7,7))</f>
      </c>
      <c r="F7" s="16"/>
      <c r="G7" s="17">
        <f>IF('通過記録入力'!I7-'通過記録入力'!G7=0,"",ROUND('通過記録入力'!I7-'通過記録入力'!G7,7))</f>
      </c>
      <c r="H7" s="16"/>
      <c r="I7" s="17">
        <f>IF('通過記録入力'!K7-'通過記録入力'!I7=0,"",ROUND('通過記録入力'!K7-'通過記録入力'!I7,7))</f>
      </c>
      <c r="J7" s="16"/>
      <c r="K7" s="17">
        <f>IF('通過記録入力'!M7-'通過記録入力'!K7=0,"",ROUND('通過記録入力'!M7-'通過記録入力'!K7,7))</f>
      </c>
      <c r="L7" s="16"/>
      <c r="M7" s="17">
        <f>IF('通過記録入力'!O7-'通過記録入力'!M7=0,"",ROUND('通過記録入力'!O7-'通過記録入力'!M7,7))</f>
      </c>
      <c r="N7" s="18"/>
    </row>
    <row r="8" spans="1:14" s="12" customFormat="1" ht="15" thickBot="1">
      <c r="A8" s="13">
        <f>'通過記録入力'!A8</f>
        <v>5</v>
      </c>
      <c r="B8" s="20">
        <f>'通過記録入力'!B8</f>
      </c>
      <c r="C8" s="21">
        <f>IF('通過記録入力'!E8="","",'通過記録入力'!E8)</f>
      </c>
      <c r="D8" s="22">
        <f>IF('通過記録入力'!D8="","",'通過記録入力'!D8)</f>
      </c>
      <c r="E8" s="23">
        <f>IF('通過記録入力'!G8-'通過記録入力'!E8=0,"",ROUND('通過記録入力'!G8-'通過記録入力'!E8,7))</f>
      </c>
      <c r="F8" s="22"/>
      <c r="G8" s="23">
        <f>IF('通過記録入力'!I8-'通過記録入力'!G8=0,"",ROUND('通過記録入力'!I8-'通過記録入力'!G8,7))</f>
      </c>
      <c r="H8" s="22"/>
      <c r="I8" s="23">
        <f>IF('通過記録入力'!K8-'通過記録入力'!I8=0,"",ROUND('通過記録入力'!K8-'通過記録入力'!I8,7))</f>
      </c>
      <c r="J8" s="22"/>
      <c r="K8" s="23">
        <f>IF('通過記録入力'!M8-'通過記録入力'!K8=0,"",ROUND('通過記録入力'!M8-'通過記録入力'!K8,7))</f>
      </c>
      <c r="L8" s="22"/>
      <c r="M8" s="23">
        <f>IF('通過記録入力'!O8-'通過記録入力'!M8=0,"",ROUND('通過記録入力'!O8-'通過記録入力'!M8,7))</f>
      </c>
      <c r="N8" s="24"/>
    </row>
    <row r="9" spans="1:14" s="12" customFormat="1" ht="15" thickTop="1">
      <c r="A9" s="13">
        <f>'通過記録入力'!A9</f>
        <v>6</v>
      </c>
      <c r="B9" s="14">
        <f>'通過記録入力'!B9</f>
      </c>
      <c r="C9" s="15">
        <f>IF('通過記録入力'!E9="","",'通過記録入力'!E9)</f>
      </c>
      <c r="D9" s="16">
        <f>IF('通過記録入力'!D9="","",'通過記録入力'!D9)</f>
      </c>
      <c r="E9" s="17">
        <f>IF('通過記録入力'!G9-'通過記録入力'!E9=0,"",ROUND('通過記録入力'!G9-'通過記録入力'!E9,7))</f>
      </c>
      <c r="F9" s="16"/>
      <c r="G9" s="17">
        <f>IF('通過記録入力'!I9-'通過記録入力'!G9=0,"",ROUND('通過記録入力'!I9-'通過記録入力'!G9,7))</f>
      </c>
      <c r="H9" s="16"/>
      <c r="I9" s="17">
        <f>IF('通過記録入力'!K9-'通過記録入力'!I9=0,"",ROUND('通過記録入力'!K9-'通過記録入力'!I9,7))</f>
      </c>
      <c r="J9" s="16"/>
      <c r="K9" s="17">
        <f>IF('通過記録入力'!M9-'通過記録入力'!K9=0,"",ROUND('通過記録入力'!M9-'通過記録入力'!K9,7))</f>
      </c>
      <c r="L9" s="16"/>
      <c r="M9" s="17">
        <f>IF('通過記録入力'!O9-'通過記録入力'!M9=0,"",ROUND('通過記録入力'!O9-'通過記録入力'!M9,7))</f>
      </c>
      <c r="N9" s="18"/>
    </row>
    <row r="10" spans="1:14" s="12" customFormat="1" ht="14.25">
      <c r="A10" s="13">
        <f>'通過記録入力'!A10</f>
        <v>7</v>
      </c>
      <c r="B10" s="19">
        <f>'通過記録入力'!B10</f>
      </c>
      <c r="C10" s="15">
        <f>IF('通過記録入力'!E10="","",'通過記録入力'!E10)</f>
      </c>
      <c r="D10" s="16">
        <f>IF('通過記録入力'!D10="","",'通過記録入力'!D10)</f>
      </c>
      <c r="E10" s="17">
        <f>IF('通過記録入力'!G10-'通過記録入力'!E10=0,"",ROUND('通過記録入力'!G10-'通過記録入力'!E10,7))</f>
      </c>
      <c r="F10" s="16"/>
      <c r="G10" s="17">
        <f>IF('通過記録入力'!I10-'通過記録入力'!G10=0,"",ROUND('通過記録入力'!I10-'通過記録入力'!G10,7))</f>
      </c>
      <c r="H10" s="16"/>
      <c r="I10" s="17">
        <f>IF('通過記録入力'!K10-'通過記録入力'!I10=0,"",ROUND('通過記録入力'!K10-'通過記録入力'!I10,7))</f>
      </c>
      <c r="J10" s="16"/>
      <c r="K10" s="17">
        <f>IF('通過記録入力'!M10-'通過記録入力'!K10=0,"",ROUND('通過記録入力'!M10-'通過記録入力'!K10,7))</f>
      </c>
      <c r="L10" s="16"/>
      <c r="M10" s="17">
        <f>IF('通過記録入力'!O10-'通過記録入力'!M10=0,"",ROUND('通過記録入力'!O10-'通過記録入力'!M10,7))</f>
      </c>
      <c r="N10" s="18"/>
    </row>
    <row r="11" spans="1:14" s="12" customFormat="1" ht="14.25">
      <c r="A11" s="13">
        <f>'通過記録入力'!A11</f>
        <v>8</v>
      </c>
      <c r="B11" s="19">
        <f>'通過記録入力'!B11</f>
      </c>
      <c r="C11" s="15">
        <f>IF('通過記録入力'!E11="","",'通過記録入力'!E11)</f>
      </c>
      <c r="D11" s="16">
        <f>IF('通過記録入力'!D11="","",'通過記録入力'!D11)</f>
      </c>
      <c r="E11" s="17">
        <f>IF('通過記録入力'!G11-'通過記録入力'!E11=0,"",ROUND('通過記録入力'!G11-'通過記録入力'!E11,7))</f>
      </c>
      <c r="F11" s="16"/>
      <c r="G11" s="17">
        <f>IF('通過記録入力'!I11-'通過記録入力'!G11=0,"",ROUND('通過記録入力'!I11-'通過記録入力'!G11,7))</f>
      </c>
      <c r="H11" s="16"/>
      <c r="I11" s="17">
        <f>IF('通過記録入力'!K11-'通過記録入力'!I11=0,"",ROUND('通過記録入力'!K11-'通過記録入力'!I11,7))</f>
      </c>
      <c r="J11" s="16"/>
      <c r="K11" s="17">
        <f>IF('通過記録入力'!M11-'通過記録入力'!K11=0,"",ROUND('通過記録入力'!M11-'通過記録入力'!K11,7))</f>
      </c>
      <c r="L11" s="16"/>
      <c r="M11" s="17">
        <f>IF('通過記録入力'!O11-'通過記録入力'!M11=0,"",ROUND('通過記録入力'!O11-'通過記録入力'!M11,7))</f>
      </c>
      <c r="N11" s="18"/>
    </row>
    <row r="12" spans="1:14" s="12" customFormat="1" ht="14.25">
      <c r="A12" s="13">
        <f>'通過記録入力'!A12</f>
        <v>9</v>
      </c>
      <c r="B12" s="19">
        <f>'通過記録入力'!B12</f>
      </c>
      <c r="C12" s="15">
        <f>IF('通過記録入力'!E12="","",'通過記録入力'!E12)</f>
      </c>
      <c r="D12" s="16">
        <f>IF('通過記録入力'!D12="","",'通過記録入力'!D12)</f>
      </c>
      <c r="E12" s="17">
        <f>IF('通過記録入力'!G12-'通過記録入力'!E12=0,"",ROUND('通過記録入力'!G12-'通過記録入力'!E12,7))</f>
      </c>
      <c r="F12" s="16"/>
      <c r="G12" s="17">
        <f>IF('通過記録入力'!I12-'通過記録入力'!G12=0,"",ROUND('通過記録入力'!I12-'通過記録入力'!G12,7))</f>
      </c>
      <c r="H12" s="16"/>
      <c r="I12" s="17">
        <f>IF('通過記録入力'!K12-'通過記録入力'!I12=0,"",ROUND('通過記録入力'!K12-'通過記録入力'!I12,7))</f>
      </c>
      <c r="J12" s="16"/>
      <c r="K12" s="17">
        <f>IF('通過記録入力'!M12-'通過記録入力'!K12=0,"",ROUND('通過記録入力'!M12-'通過記録入力'!K12,7))</f>
      </c>
      <c r="L12" s="16"/>
      <c r="M12" s="17">
        <f>IF('通過記録入力'!O12-'通過記録入力'!M12=0,"",ROUND('通過記録入力'!O12-'通過記録入力'!M12,7))</f>
      </c>
      <c r="N12" s="18"/>
    </row>
    <row r="13" spans="1:14" s="12" customFormat="1" ht="15" thickBot="1">
      <c r="A13" s="13">
        <f>'通過記録入力'!A13</f>
        <v>10</v>
      </c>
      <c r="B13" s="20">
        <f>'通過記録入力'!B13</f>
      </c>
      <c r="C13" s="21">
        <f>IF('通過記録入力'!E13="","",'通過記録入力'!E13)</f>
      </c>
      <c r="D13" s="22">
        <f>IF('通過記録入力'!D13="","",'通過記録入力'!D13)</f>
      </c>
      <c r="E13" s="23">
        <f>IF('通過記録入力'!G13-'通過記録入力'!E13=0,"",ROUND('通過記録入力'!G13-'通過記録入力'!E13,7))</f>
      </c>
      <c r="F13" s="22"/>
      <c r="G13" s="23">
        <f>IF('通過記録入力'!I13-'通過記録入力'!G13=0,"",ROUND('通過記録入力'!I13-'通過記録入力'!G13,7))</f>
      </c>
      <c r="H13" s="22"/>
      <c r="I13" s="23">
        <f>IF('通過記録入力'!K13-'通過記録入力'!I13=0,"",ROUND('通過記録入力'!K13-'通過記録入力'!I13,7))</f>
      </c>
      <c r="J13" s="22"/>
      <c r="K13" s="23">
        <f>IF('通過記録入力'!M13-'通過記録入力'!K13=0,"",ROUND('通過記録入力'!M13-'通過記録入力'!K13,7))</f>
      </c>
      <c r="L13" s="22"/>
      <c r="M13" s="23">
        <f>IF('通過記録入力'!O13-'通過記録入力'!M13=0,"",ROUND('通過記録入力'!O13-'通過記録入力'!M13,7))</f>
      </c>
      <c r="N13" s="24"/>
    </row>
    <row r="14" spans="1:14" s="12" customFormat="1" ht="15" thickTop="1">
      <c r="A14" s="13">
        <f>'通過記録入力'!A14</f>
        <v>11</v>
      </c>
      <c r="B14" s="14">
        <f>'通過記録入力'!B14</f>
      </c>
      <c r="C14" s="15">
        <f>IF('通過記録入力'!E14="","",'通過記録入力'!E14)</f>
      </c>
      <c r="D14" s="16">
        <f>IF('通過記録入力'!D14="","",'通過記録入力'!D14)</f>
      </c>
      <c r="E14" s="17">
        <f>IF('通過記録入力'!G14-'通過記録入力'!E14=0,"",ROUND('通過記録入力'!G14-'通過記録入力'!E14,7))</f>
      </c>
      <c r="F14" s="16"/>
      <c r="G14" s="17">
        <f>IF('通過記録入力'!I14-'通過記録入力'!G14=0,"",ROUND('通過記録入力'!I14-'通過記録入力'!G14,7))</f>
      </c>
      <c r="H14" s="16"/>
      <c r="I14" s="17">
        <f>IF('通過記録入力'!K14-'通過記録入力'!I14=0,"",ROUND('通過記録入力'!K14-'通過記録入力'!I14,7))</f>
      </c>
      <c r="J14" s="16"/>
      <c r="K14" s="17">
        <f>IF('通過記録入力'!M14-'通過記録入力'!K14=0,"",ROUND('通過記録入力'!M14-'通過記録入力'!K14,7))</f>
      </c>
      <c r="L14" s="16"/>
      <c r="M14" s="17">
        <f>IF('通過記録入力'!O14-'通過記録入力'!M14=0,"",ROUND('通過記録入力'!O14-'通過記録入力'!M14,7))</f>
      </c>
      <c r="N14" s="18"/>
    </row>
    <row r="15" spans="1:14" s="12" customFormat="1" ht="14.25">
      <c r="A15" s="13">
        <f>'通過記録入力'!A15</f>
        <v>12</v>
      </c>
      <c r="B15" s="19">
        <f>'通過記録入力'!B15</f>
      </c>
      <c r="C15" s="15">
        <f>IF('通過記録入力'!E15="","",'通過記録入力'!E15)</f>
      </c>
      <c r="D15" s="16">
        <f>IF('通過記録入力'!D15="","",'通過記録入力'!D15)</f>
      </c>
      <c r="E15" s="17">
        <f>IF('通過記録入力'!G15-'通過記録入力'!E15=0,"",ROUND('通過記録入力'!G15-'通過記録入力'!E15,7))</f>
      </c>
      <c r="F15" s="16"/>
      <c r="G15" s="17">
        <f>IF('通過記録入力'!I15-'通過記録入力'!G15=0,"",ROUND('通過記録入力'!I15-'通過記録入力'!G15,7))</f>
      </c>
      <c r="H15" s="16"/>
      <c r="I15" s="17">
        <f>IF('通過記録入力'!K15-'通過記録入力'!I15=0,"",ROUND('通過記録入力'!K15-'通過記録入力'!I15,7))</f>
      </c>
      <c r="J15" s="16"/>
      <c r="K15" s="17">
        <f>IF('通過記録入力'!M15-'通過記録入力'!K15=0,"",ROUND('通過記録入力'!M15-'通過記録入力'!K15,7))</f>
      </c>
      <c r="L15" s="16"/>
      <c r="M15" s="17">
        <f>IF('通過記録入力'!O15-'通過記録入力'!M15=0,"",ROUND('通過記録入力'!O15-'通過記録入力'!M15,7))</f>
      </c>
      <c r="N15" s="18"/>
    </row>
    <row r="16" spans="1:14" s="12" customFormat="1" ht="14.25">
      <c r="A16" s="13">
        <f>'通過記録入力'!A16</f>
        <v>13</v>
      </c>
      <c r="B16" s="19">
        <f>'通過記録入力'!B16</f>
      </c>
      <c r="C16" s="15">
        <f>IF('通過記録入力'!E16="","",'通過記録入力'!E16)</f>
      </c>
      <c r="D16" s="16">
        <f>IF('通過記録入力'!D16="","",'通過記録入力'!D16)</f>
      </c>
      <c r="E16" s="17">
        <f>IF('通過記録入力'!G16-'通過記録入力'!E16=0,"",ROUND('通過記録入力'!G16-'通過記録入力'!E16,7))</f>
      </c>
      <c r="F16" s="16"/>
      <c r="G16" s="17">
        <f>IF('通過記録入力'!I16-'通過記録入力'!G16=0,"",ROUND('通過記録入力'!I16-'通過記録入力'!G16,7))</f>
      </c>
      <c r="H16" s="16"/>
      <c r="I16" s="17">
        <f>IF('通過記録入力'!K16-'通過記録入力'!I16=0,"",ROUND('通過記録入力'!K16-'通過記録入力'!I16,7))</f>
      </c>
      <c r="J16" s="16"/>
      <c r="K16" s="17">
        <f>IF('通過記録入力'!M16-'通過記録入力'!K16=0,"",ROUND('通過記録入力'!M16-'通過記録入力'!K16,7))</f>
      </c>
      <c r="L16" s="16"/>
      <c r="M16" s="17">
        <f>IF('通過記録入力'!O16-'通過記録入力'!M16=0,"",ROUND('通過記録入力'!O16-'通過記録入力'!M16,7))</f>
      </c>
      <c r="N16" s="18"/>
    </row>
    <row r="17" spans="1:14" s="12" customFormat="1" ht="14.25">
      <c r="A17" s="13">
        <f>'通過記録入力'!A17</f>
        <v>14</v>
      </c>
      <c r="B17" s="19">
        <f>'通過記録入力'!B17</f>
      </c>
      <c r="C17" s="15">
        <f>IF('通過記録入力'!E17="","",'通過記録入力'!E17)</f>
      </c>
      <c r="D17" s="16">
        <f>IF('通過記録入力'!D17="","",'通過記録入力'!D17)</f>
      </c>
      <c r="E17" s="17">
        <f>IF('通過記録入力'!G17-'通過記録入力'!E17=0,"",ROUND('通過記録入力'!G17-'通過記録入力'!E17,7))</f>
      </c>
      <c r="F17" s="16"/>
      <c r="G17" s="17">
        <f>IF('通過記録入力'!I17-'通過記録入力'!G17=0,"",ROUND('通過記録入力'!I17-'通過記録入力'!G17,7))</f>
      </c>
      <c r="H17" s="16"/>
      <c r="I17" s="17">
        <f>IF('通過記録入力'!K17-'通過記録入力'!I17=0,"",ROUND('通過記録入力'!K17-'通過記録入力'!I17,7))</f>
      </c>
      <c r="J17" s="16"/>
      <c r="K17" s="17">
        <f>IF('通過記録入力'!M17-'通過記録入力'!K17=0,"",ROUND('通過記録入力'!M17-'通過記録入力'!K17,7))</f>
      </c>
      <c r="L17" s="16"/>
      <c r="M17" s="17">
        <f>IF('通過記録入力'!O17-'通過記録入力'!M17=0,"",ROUND('通過記録入力'!O17-'通過記録入力'!M17,7))</f>
      </c>
      <c r="N17" s="18"/>
    </row>
    <row r="18" spans="1:14" s="12" customFormat="1" ht="15" thickBot="1">
      <c r="A18" s="13">
        <f>'通過記録入力'!A18</f>
        <v>15</v>
      </c>
      <c r="B18" s="20">
        <f>'通過記録入力'!B18</f>
      </c>
      <c r="C18" s="21">
        <f>IF('通過記録入力'!E18="","",'通過記録入力'!E18)</f>
      </c>
      <c r="D18" s="22">
        <f>IF('通過記録入力'!D18="","",'通過記録入力'!D18)</f>
      </c>
      <c r="E18" s="23">
        <f>IF('通過記録入力'!G18-'通過記録入力'!E18=0,"",ROUND('通過記録入力'!G18-'通過記録入力'!E18,7))</f>
      </c>
      <c r="F18" s="22"/>
      <c r="G18" s="23">
        <f>IF('通過記録入力'!I18-'通過記録入力'!G18=0,"",ROUND('通過記録入力'!I18-'通過記録入力'!G18,7))</f>
      </c>
      <c r="H18" s="22"/>
      <c r="I18" s="23">
        <f>IF('通過記録入力'!K18-'通過記録入力'!I18=0,"",ROUND('通過記録入力'!K18-'通過記録入力'!I18,7))</f>
      </c>
      <c r="J18" s="22"/>
      <c r="K18" s="23">
        <f>IF('通過記録入力'!M18-'通過記録入力'!K18=0,"",ROUND('通過記録入力'!M18-'通過記録入力'!K18,7))</f>
      </c>
      <c r="L18" s="22"/>
      <c r="M18" s="23">
        <f>IF('通過記録入力'!O18-'通過記録入力'!M18=0,"",ROUND('通過記録入力'!O18-'通過記録入力'!M18,7))</f>
      </c>
      <c r="N18" s="24"/>
    </row>
    <row r="19" spans="1:14" s="12" customFormat="1" ht="15" thickTop="1">
      <c r="A19" s="13">
        <f>'通過記録入力'!A19</f>
        <v>16</v>
      </c>
      <c r="B19" s="14">
        <f>'通過記録入力'!B19</f>
      </c>
      <c r="C19" s="15">
        <f>IF('通過記録入力'!E19="","",'通過記録入力'!E19)</f>
      </c>
      <c r="D19" s="16">
        <f>IF('通過記録入力'!D19="","",'通過記録入力'!D19)</f>
      </c>
      <c r="E19" s="17">
        <f>IF('通過記録入力'!G19-'通過記録入力'!E19=0,"",ROUND('通過記録入力'!G19-'通過記録入力'!E19,7))</f>
      </c>
      <c r="F19" s="16"/>
      <c r="G19" s="17">
        <f>IF('通過記録入力'!I19-'通過記録入力'!G19=0,"",ROUND('通過記録入力'!I19-'通過記録入力'!G19,7))</f>
      </c>
      <c r="H19" s="16"/>
      <c r="I19" s="17">
        <f>IF('通過記録入力'!K19-'通過記録入力'!I19=0,"",ROUND('通過記録入力'!K19-'通過記録入力'!I19,7))</f>
      </c>
      <c r="J19" s="16"/>
      <c r="K19" s="17">
        <f>IF('通過記録入力'!M19-'通過記録入力'!K19=0,"",ROUND('通過記録入力'!M19-'通過記録入力'!K19,7))</f>
      </c>
      <c r="L19" s="16"/>
      <c r="M19" s="17">
        <f>IF('通過記録入力'!O19-'通過記録入力'!M19=0,"",ROUND('通過記録入力'!O19-'通過記録入力'!M19,7))</f>
      </c>
      <c r="N19" s="18"/>
    </row>
    <row r="20" spans="1:14" s="12" customFormat="1" ht="14.25">
      <c r="A20" s="13">
        <f>'通過記録入力'!A20</f>
        <v>17</v>
      </c>
      <c r="B20" s="19">
        <f>'通過記録入力'!B20</f>
      </c>
      <c r="C20" s="15">
        <f>IF('通過記録入力'!E20="","",'通過記録入力'!E20)</f>
      </c>
      <c r="D20" s="16">
        <f>IF('通過記録入力'!D20="","",'通過記録入力'!D20)</f>
      </c>
      <c r="E20" s="17">
        <f>IF('通過記録入力'!G20-'通過記録入力'!E20=0,"",ROUND('通過記録入力'!G20-'通過記録入力'!E20,7))</f>
      </c>
      <c r="F20" s="16"/>
      <c r="G20" s="17">
        <f>IF('通過記録入力'!I20-'通過記録入力'!G20=0,"",ROUND('通過記録入力'!I20-'通過記録入力'!G20,7))</f>
      </c>
      <c r="H20" s="16"/>
      <c r="I20" s="17">
        <f>IF('通過記録入力'!K20-'通過記録入力'!I20=0,"",ROUND('通過記録入力'!K20-'通過記録入力'!I20,7))</f>
      </c>
      <c r="J20" s="16"/>
      <c r="K20" s="17">
        <f>IF('通過記録入力'!M20-'通過記録入力'!K20=0,"",ROUND('通過記録入力'!M20-'通過記録入力'!K20,7))</f>
      </c>
      <c r="L20" s="16"/>
      <c r="M20" s="17">
        <f>IF('通過記録入力'!O20-'通過記録入力'!M20=0,"",ROUND('通過記録入力'!O20-'通過記録入力'!M20,7))</f>
      </c>
      <c r="N20" s="18"/>
    </row>
    <row r="21" spans="1:14" s="12" customFormat="1" ht="14.25">
      <c r="A21" s="13">
        <f>'通過記録入力'!A21</f>
        <v>18</v>
      </c>
      <c r="B21" s="19">
        <f>'通過記録入力'!B21</f>
      </c>
      <c r="C21" s="15">
        <f>IF('通過記録入力'!E21="","",'通過記録入力'!E21)</f>
      </c>
      <c r="D21" s="16">
        <f>IF('通過記録入力'!D21="","",'通過記録入力'!D21)</f>
      </c>
      <c r="E21" s="17">
        <f>IF('通過記録入力'!G21-'通過記録入力'!E21=0,"",ROUND('通過記録入力'!G21-'通過記録入力'!E21,7))</f>
      </c>
      <c r="F21" s="16"/>
      <c r="G21" s="17">
        <f>IF('通過記録入力'!I21-'通過記録入力'!G21=0,"",ROUND('通過記録入力'!I21-'通過記録入力'!G21,7))</f>
      </c>
      <c r="H21" s="16"/>
      <c r="I21" s="17">
        <f>IF('通過記録入力'!K21-'通過記録入力'!I21=0,"",ROUND('通過記録入力'!K21-'通過記録入力'!I21,7))</f>
      </c>
      <c r="J21" s="16"/>
      <c r="K21" s="17">
        <f>IF('通過記録入力'!M21-'通過記録入力'!K21=0,"",ROUND('通過記録入力'!M21-'通過記録入力'!K21,7))</f>
      </c>
      <c r="L21" s="16"/>
      <c r="M21" s="17">
        <f>IF('通過記録入力'!O21-'通過記録入力'!M21=0,"",ROUND('通過記録入力'!O21-'通過記録入力'!M21,7))</f>
      </c>
      <c r="N21" s="18"/>
    </row>
    <row r="22" spans="1:14" s="12" customFormat="1" ht="14.25">
      <c r="A22" s="13">
        <f>'通過記録入力'!A22</f>
        <v>19</v>
      </c>
      <c r="B22" s="19">
        <f>'通過記録入力'!B22</f>
      </c>
      <c r="C22" s="15">
        <f>IF('通過記録入力'!E22="","",'通過記録入力'!E22)</f>
      </c>
      <c r="D22" s="16">
        <f>IF('通過記録入力'!D22="","",'通過記録入力'!D22)</f>
      </c>
      <c r="E22" s="17">
        <f>IF('通過記録入力'!G22-'通過記録入力'!E22=0,"",ROUND('通過記録入力'!G22-'通過記録入力'!E22,7))</f>
      </c>
      <c r="F22" s="16"/>
      <c r="G22" s="17">
        <f>IF('通過記録入力'!I22-'通過記録入力'!G22=0,"",ROUND('通過記録入力'!I22-'通過記録入力'!G22,7))</f>
      </c>
      <c r="H22" s="16"/>
      <c r="I22" s="17">
        <f>IF('通過記録入力'!K22-'通過記録入力'!I22=0,"",ROUND('通過記録入力'!K22-'通過記録入力'!I22,7))</f>
      </c>
      <c r="J22" s="16"/>
      <c r="K22" s="17">
        <f>IF('通過記録入力'!M22-'通過記録入力'!K22=0,"",ROUND('通過記録入力'!M22-'通過記録入力'!K22,7))</f>
      </c>
      <c r="L22" s="16"/>
      <c r="M22" s="17">
        <f>IF('通過記録入力'!O22-'通過記録入力'!M22=0,"",ROUND('通過記録入力'!O22-'通過記録入力'!M22,7))</f>
      </c>
      <c r="N22" s="18"/>
    </row>
    <row r="23" spans="1:14" s="12" customFormat="1" ht="15" thickBot="1">
      <c r="A23" s="13">
        <f>'通過記録入力'!A23</f>
        <v>20</v>
      </c>
      <c r="B23" s="20">
        <f>'通過記録入力'!B23</f>
      </c>
      <c r="C23" s="21">
        <f>IF('通過記録入力'!E23="","",'通過記録入力'!E23)</f>
      </c>
      <c r="D23" s="22">
        <f>IF('通過記録入力'!D23="","",'通過記録入力'!D23)</f>
      </c>
      <c r="E23" s="23">
        <f>IF('通過記録入力'!G23-'通過記録入力'!E23=0,"",ROUND('通過記録入力'!G23-'通過記録入力'!E23,7))</f>
      </c>
      <c r="F23" s="22"/>
      <c r="G23" s="23">
        <f>IF('通過記録入力'!I23-'通過記録入力'!G23=0,"",ROUND('通過記録入力'!I23-'通過記録入力'!G23,7))</f>
      </c>
      <c r="H23" s="22"/>
      <c r="I23" s="23">
        <f>IF('通過記録入力'!K23-'通過記録入力'!I23=0,"",ROUND('通過記録入力'!K23-'通過記録入力'!I23,7))</f>
      </c>
      <c r="J23" s="22"/>
      <c r="K23" s="23">
        <f>IF('通過記録入力'!M23-'通過記録入力'!K23=0,"",ROUND('通過記録入力'!M23-'通過記録入力'!K23,7))</f>
      </c>
      <c r="L23" s="22"/>
      <c r="M23" s="23">
        <f>IF('通過記録入力'!O23-'通過記録入力'!M23=0,"",ROUND('通過記録入力'!O23-'通過記録入力'!M23,7))</f>
      </c>
      <c r="N23" s="24"/>
    </row>
    <row r="24" spans="1:14" s="12" customFormat="1" ht="15" thickTop="1">
      <c r="A24" s="13">
        <f>'通過記録入力'!A24</f>
        <v>21</v>
      </c>
      <c r="B24" s="14">
        <f>'通過記録入力'!B24</f>
      </c>
      <c r="C24" s="15">
        <f>IF('通過記録入力'!E24="","",'通過記録入力'!E24)</f>
      </c>
      <c r="D24" s="16">
        <f>IF('通過記録入力'!D24="","",'通過記録入力'!D24)</f>
      </c>
      <c r="E24" s="17">
        <f>IF('通過記録入力'!G24-'通過記録入力'!E24=0,"",ROUND('通過記録入力'!G24-'通過記録入力'!E24,7))</f>
      </c>
      <c r="F24" s="16"/>
      <c r="G24" s="17">
        <f>IF('通過記録入力'!I24-'通過記録入力'!G24=0,"",ROUND('通過記録入力'!I24-'通過記録入力'!G24,7))</f>
      </c>
      <c r="H24" s="16"/>
      <c r="I24" s="17">
        <f>IF('通過記録入力'!K24-'通過記録入力'!I24=0,"",ROUND('通過記録入力'!K24-'通過記録入力'!I24,7))</f>
      </c>
      <c r="J24" s="16"/>
      <c r="K24" s="17">
        <f>IF('通過記録入力'!M24-'通過記録入力'!K24=0,"",ROUND('通過記録入力'!M24-'通過記録入力'!K24,7))</f>
      </c>
      <c r="L24" s="16"/>
      <c r="M24" s="17">
        <f>IF('通過記録入力'!O24-'通過記録入力'!M24=0,"",ROUND('通過記録入力'!O24-'通過記録入力'!M24,7))</f>
      </c>
      <c r="N24" s="18"/>
    </row>
    <row r="25" spans="1:14" s="12" customFormat="1" ht="14.25">
      <c r="A25" s="13">
        <f>'通過記録入力'!A25</f>
        <v>22</v>
      </c>
      <c r="B25" s="19">
        <f>'通過記録入力'!B25</f>
      </c>
      <c r="C25" s="15">
        <f>IF('通過記録入力'!E25="","",'通過記録入力'!E25)</f>
      </c>
      <c r="D25" s="16">
        <f>IF('通過記録入力'!D25="","",'通過記録入力'!D25)</f>
      </c>
      <c r="E25" s="17">
        <f>IF('通過記録入力'!G25-'通過記録入力'!E25=0,"",ROUND('通過記録入力'!G25-'通過記録入力'!E25,7))</f>
      </c>
      <c r="F25" s="16"/>
      <c r="G25" s="17">
        <f>IF('通過記録入力'!I25-'通過記録入力'!G25=0,"",ROUND('通過記録入力'!I25-'通過記録入力'!G25,7))</f>
      </c>
      <c r="H25" s="16"/>
      <c r="I25" s="17">
        <f>IF('通過記録入力'!K25-'通過記録入力'!I25=0,"",ROUND('通過記録入力'!K25-'通過記録入力'!I25,7))</f>
      </c>
      <c r="J25" s="16"/>
      <c r="K25" s="17">
        <f>IF('通過記録入力'!M25-'通過記録入力'!K25=0,"",ROUND('通過記録入力'!M25-'通過記録入力'!K25,7))</f>
      </c>
      <c r="L25" s="16"/>
      <c r="M25" s="17">
        <f>IF('通過記録入力'!O25-'通過記録入力'!M25=0,"",ROUND('通過記録入力'!O25-'通過記録入力'!M25,7))</f>
      </c>
      <c r="N25" s="18"/>
    </row>
    <row r="26" spans="1:14" ht="14.25">
      <c r="A26" s="13">
        <f>'通過記録入力'!A26</f>
        <v>23</v>
      </c>
      <c r="B26" s="19">
        <f>'通過記録入力'!B26</f>
      </c>
      <c r="C26" s="15">
        <f>IF('通過記録入力'!E26="","",'通過記録入力'!E26)</f>
      </c>
      <c r="D26" s="16">
        <f>IF('通過記録入力'!D26="","",'通過記録入力'!D26)</f>
      </c>
      <c r="E26" s="17">
        <f>IF('通過記録入力'!G26-'通過記録入力'!E26=0,"",ROUND('通過記録入力'!G26-'通過記録入力'!E26,7))</f>
      </c>
      <c r="F26" s="16"/>
      <c r="G26" s="17">
        <f>IF('通過記録入力'!I26-'通過記録入力'!G26=0,"",ROUND('通過記録入力'!I26-'通過記録入力'!G26,7))</f>
      </c>
      <c r="H26" s="16"/>
      <c r="I26" s="17">
        <f>IF('通過記録入力'!K26-'通過記録入力'!I26=0,"",ROUND('通過記録入力'!K26-'通過記録入力'!I26,7))</f>
      </c>
      <c r="J26" s="16"/>
      <c r="K26" s="17">
        <f>IF('通過記録入力'!M26-'通過記録入力'!K26=0,"",ROUND('通過記録入力'!M26-'通過記録入力'!K26,7))</f>
      </c>
      <c r="L26" s="16"/>
      <c r="M26" s="17">
        <f>IF('通過記録入力'!O26-'通過記録入力'!M26=0,"",ROUND('通過記録入力'!O26-'通過記録入力'!M26,7))</f>
      </c>
      <c r="N26" s="18"/>
    </row>
    <row r="27" spans="1:14" ht="14.25">
      <c r="A27" s="13">
        <f>'通過記録入力'!A27</f>
        <v>24</v>
      </c>
      <c r="B27" s="19">
        <f>'通過記録入力'!B27</f>
      </c>
      <c r="C27" s="15">
        <f>IF('通過記録入力'!E27="","",'通過記録入力'!E27)</f>
      </c>
      <c r="D27" s="16">
        <f>IF('通過記録入力'!D27="","",'通過記録入力'!D27)</f>
      </c>
      <c r="E27" s="17">
        <f>IF('通過記録入力'!G27-'通過記録入力'!E27=0,"",ROUND('通過記録入力'!G27-'通過記録入力'!E27,7))</f>
      </c>
      <c r="F27" s="16"/>
      <c r="G27" s="17">
        <f>IF('通過記録入力'!I27-'通過記録入力'!G27=0,"",ROUND('通過記録入力'!I27-'通過記録入力'!G27,7))</f>
      </c>
      <c r="H27" s="16"/>
      <c r="I27" s="17">
        <f>IF('通過記録入力'!K27-'通過記録入力'!I27=0,"",ROUND('通過記録入力'!K27-'通過記録入力'!I27,7))</f>
      </c>
      <c r="J27" s="16"/>
      <c r="K27" s="17">
        <f>IF('通過記録入力'!M27-'通過記録入力'!K27=0,"",ROUND('通過記録入力'!M27-'通過記録入力'!K27,7))</f>
      </c>
      <c r="L27" s="16"/>
      <c r="M27" s="17">
        <f>IF('通過記録入力'!O27-'通過記録入力'!M27=0,"",ROUND('通過記録入力'!O27-'通過記録入力'!M27,7))</f>
      </c>
      <c r="N27" s="18"/>
    </row>
    <row r="28" spans="1:14" ht="15" thickBot="1">
      <c r="A28" s="13">
        <f>'通過記録入力'!A28</f>
        <v>25</v>
      </c>
      <c r="B28" s="20">
        <f>'通過記録入力'!B28</f>
      </c>
      <c r="C28" s="21">
        <f>IF('通過記録入力'!E28="","",'通過記録入力'!E28)</f>
      </c>
      <c r="D28" s="22">
        <f>IF('通過記録入力'!D28="","",'通過記録入力'!D28)</f>
      </c>
      <c r="E28" s="23">
        <f>IF('通過記録入力'!G28-'通過記録入力'!E28=0,"",ROUND('通過記録入力'!G28-'通過記録入力'!E28,7))</f>
      </c>
      <c r="F28" s="22"/>
      <c r="G28" s="23">
        <f>IF('通過記録入力'!I28-'通過記録入力'!G28=0,"",ROUND('通過記録入力'!I28-'通過記録入力'!G28,7))</f>
      </c>
      <c r="H28" s="22"/>
      <c r="I28" s="23">
        <f>IF('通過記録入力'!K28-'通過記録入力'!I28=0,"",ROUND('通過記録入力'!K28-'通過記録入力'!I28,7))</f>
      </c>
      <c r="J28" s="22"/>
      <c r="K28" s="23">
        <f>IF('通過記録入力'!M28-'通過記録入力'!K28=0,"",ROUND('通過記録入力'!M28-'通過記録入力'!K28,7))</f>
      </c>
      <c r="L28" s="22"/>
      <c r="M28" s="23">
        <f>IF('通過記録入力'!O28-'通過記録入力'!M28=0,"",ROUND('通過記録入力'!O28-'通過記録入力'!M28,7))</f>
      </c>
      <c r="N28" s="24"/>
    </row>
    <row r="29" spans="1:14" ht="15" thickTop="1">
      <c r="A29" s="13">
        <f>'通過記録入力'!A29</f>
        <v>26</v>
      </c>
      <c r="B29" s="14">
        <f>'通過記録入力'!B29</f>
      </c>
      <c r="C29" s="15">
        <f>IF('通過記録入力'!E29="","",'通過記録入力'!E29)</f>
      </c>
      <c r="D29" s="16">
        <f>IF('通過記録入力'!D29="","",'通過記録入力'!D29)</f>
      </c>
      <c r="E29" s="17">
        <f>IF('通過記録入力'!G29-'通過記録入力'!E29=0,"",ROUND('通過記録入力'!G29-'通過記録入力'!E29,7))</f>
      </c>
      <c r="F29" s="16"/>
      <c r="G29" s="17">
        <f>IF('通過記録入力'!I29-'通過記録入力'!G29=0,"",ROUND('通過記録入力'!I29-'通過記録入力'!G29,7))</f>
      </c>
      <c r="H29" s="16"/>
      <c r="I29" s="17">
        <f>IF('通過記録入力'!K29-'通過記録入力'!I29=0,"",ROUND('通過記録入力'!K29-'通過記録入力'!I29,7))</f>
      </c>
      <c r="J29" s="16"/>
      <c r="K29" s="17">
        <f>IF('通過記録入力'!M29-'通過記録入力'!K29=0,"",ROUND('通過記録入力'!M29-'通過記録入力'!K29,7))</f>
      </c>
      <c r="L29" s="16"/>
      <c r="M29" s="17">
        <f>IF('通過記録入力'!O29-'通過記録入力'!M29=0,"",ROUND('通過記録入力'!O29-'通過記録入力'!M29,7))</f>
      </c>
      <c r="N29" s="18"/>
    </row>
    <row r="30" spans="1:14" ht="14.25">
      <c r="A30" s="13">
        <f>'通過記録入力'!A30</f>
        <v>27</v>
      </c>
      <c r="B30" s="19">
        <f>'通過記録入力'!B30</f>
      </c>
      <c r="C30" s="15">
        <f>IF('通過記録入力'!E30="","",'通過記録入力'!E30)</f>
      </c>
      <c r="D30" s="16">
        <f>IF('通過記録入力'!D30="","",'通過記録入力'!D30)</f>
      </c>
      <c r="E30" s="17">
        <f>IF('通過記録入力'!G30-'通過記録入力'!E30=0,"",ROUND('通過記録入力'!G30-'通過記録入力'!E30,7))</f>
      </c>
      <c r="F30" s="16"/>
      <c r="G30" s="17">
        <f>IF('通過記録入力'!I30-'通過記録入力'!G30=0,"",ROUND('通過記録入力'!I30-'通過記録入力'!G30,7))</f>
      </c>
      <c r="H30" s="16"/>
      <c r="I30" s="17">
        <f>IF('通過記録入力'!K30-'通過記録入力'!I30=0,"",ROUND('通過記録入力'!K30-'通過記録入力'!I30,7))</f>
      </c>
      <c r="J30" s="16"/>
      <c r="K30" s="17">
        <f>IF('通過記録入力'!M30-'通過記録入力'!K30=0,"",ROUND('通過記録入力'!M30-'通過記録入力'!K30,7))</f>
      </c>
      <c r="L30" s="16"/>
      <c r="M30" s="17">
        <f>IF('通過記録入力'!O30-'通過記録入力'!M30=0,"",ROUND('通過記録入力'!O30-'通過記録入力'!M30,7))</f>
      </c>
      <c r="N30" s="18"/>
    </row>
    <row r="31" spans="1:14" ht="14.25">
      <c r="A31" s="13">
        <f>'通過記録入力'!A31</f>
        <v>28</v>
      </c>
      <c r="B31" s="19">
        <f>'通過記録入力'!B31</f>
      </c>
      <c r="C31" s="15">
        <f>IF('通過記録入力'!E31="","",'通過記録入力'!E31)</f>
      </c>
      <c r="D31" s="16">
        <f>IF('通過記録入力'!D31="","",'通過記録入力'!D31)</f>
      </c>
      <c r="E31" s="17">
        <f>IF('通過記録入力'!G31-'通過記録入力'!E31=0,"",ROUND('通過記録入力'!G31-'通過記録入力'!E31,7))</f>
      </c>
      <c r="F31" s="16"/>
      <c r="G31" s="17">
        <f>IF('通過記録入力'!I31-'通過記録入力'!G31=0,"",ROUND('通過記録入力'!I31-'通過記録入力'!G31,7))</f>
      </c>
      <c r="H31" s="16"/>
      <c r="I31" s="17">
        <f>IF('通過記録入力'!K31-'通過記録入力'!I31=0,"",ROUND('通過記録入力'!K31-'通過記録入力'!I31,7))</f>
      </c>
      <c r="J31" s="16"/>
      <c r="K31" s="17">
        <f>IF('通過記録入力'!M31-'通過記録入力'!K31=0,"",ROUND('通過記録入力'!M31-'通過記録入力'!K31,7))</f>
      </c>
      <c r="L31" s="16"/>
      <c r="M31" s="17">
        <f>IF('通過記録入力'!O31-'通過記録入力'!M31=0,"",ROUND('通過記録入力'!O31-'通過記録入力'!M31,7))</f>
      </c>
      <c r="N31" s="18"/>
    </row>
    <row r="32" spans="1:14" ht="14.25">
      <c r="A32" s="13">
        <f>'通過記録入力'!A32</f>
        <v>29</v>
      </c>
      <c r="B32" s="19">
        <f>'通過記録入力'!B32</f>
      </c>
      <c r="C32" s="15">
        <f>IF('通過記録入力'!E32="","",'通過記録入力'!E32)</f>
      </c>
      <c r="D32" s="16">
        <f>IF('通過記録入力'!D32="","",'通過記録入力'!D32)</f>
      </c>
      <c r="E32" s="17">
        <f>IF('通過記録入力'!G32-'通過記録入力'!E32=0,"",ROUND('通過記録入力'!G32-'通過記録入力'!E32,7))</f>
      </c>
      <c r="F32" s="16"/>
      <c r="G32" s="17">
        <f>IF('通過記録入力'!I32-'通過記録入力'!G32=0,"",ROUND('通過記録入力'!I32-'通過記録入力'!G32,7))</f>
      </c>
      <c r="H32" s="16"/>
      <c r="I32" s="17">
        <f>IF('通過記録入力'!K32-'通過記録入力'!I32=0,"",ROUND('通過記録入力'!K32-'通過記録入力'!I32,7))</f>
      </c>
      <c r="J32" s="16"/>
      <c r="K32" s="17">
        <f>IF('通過記録入力'!M32-'通過記録入力'!K32=0,"",ROUND('通過記録入力'!M32-'通過記録入力'!K32,7))</f>
      </c>
      <c r="L32" s="16"/>
      <c r="M32" s="17">
        <f>IF('通過記録入力'!O32-'通過記録入力'!M32=0,"",ROUND('通過記録入力'!O32-'通過記録入力'!M32,7))</f>
      </c>
      <c r="N32" s="18"/>
    </row>
    <row r="33" spans="1:14" ht="15" thickBot="1">
      <c r="A33" s="13">
        <f>'通過記録入力'!A33</f>
        <v>30</v>
      </c>
      <c r="B33" s="20">
        <f>'通過記録入力'!B33</f>
      </c>
      <c r="C33" s="21">
        <f>IF('通過記録入力'!E33="","",'通過記録入力'!E33)</f>
      </c>
      <c r="D33" s="22">
        <f>IF('通過記録入力'!D33="","",'通過記録入力'!D33)</f>
      </c>
      <c r="E33" s="23">
        <f>IF('通過記録入力'!G33-'通過記録入力'!E33=0,"",ROUND('通過記録入力'!G33-'通過記録入力'!E33,7))</f>
      </c>
      <c r="F33" s="22"/>
      <c r="G33" s="23">
        <f>IF('通過記録入力'!I33-'通過記録入力'!G33=0,"",ROUND('通過記録入力'!I33-'通過記録入力'!G33,7))</f>
      </c>
      <c r="H33" s="22"/>
      <c r="I33" s="23">
        <f>IF('通過記録入力'!K33-'通過記録入力'!I33=0,"",ROUND('通過記録入力'!K33-'通過記録入力'!I33,7))</f>
      </c>
      <c r="J33" s="22"/>
      <c r="K33" s="23">
        <f>IF('通過記録入力'!M33-'通過記録入力'!K33=0,"",ROUND('通過記録入力'!M33-'通過記録入力'!K33,7))</f>
      </c>
      <c r="L33" s="22"/>
      <c r="M33" s="23">
        <f>IF('通過記録入力'!O33-'通過記録入力'!M33=0,"",ROUND('通過記録入力'!O33-'通過記録入力'!M33,7))</f>
      </c>
      <c r="N33" s="24"/>
    </row>
    <row r="34" spans="1:14" ht="15" thickTop="1">
      <c r="A34" s="13">
        <f>'通過記録入力'!A34</f>
        <v>31</v>
      </c>
      <c r="B34" s="14">
        <f>'通過記録入力'!B34</f>
      </c>
      <c r="C34" s="15">
        <f>IF('通過記録入力'!E34="","",'通過記録入力'!E34)</f>
      </c>
      <c r="D34" s="16">
        <f>IF('通過記録入力'!D34="","",'通過記録入力'!D34)</f>
      </c>
      <c r="E34" s="17">
        <f>IF('通過記録入力'!G34-'通過記録入力'!E34=0,"",ROUND('通過記録入力'!G34-'通過記録入力'!E34,7))</f>
      </c>
      <c r="F34" s="16"/>
      <c r="G34" s="17">
        <f>IF('通過記録入力'!I34-'通過記録入力'!G34=0,"",ROUND('通過記録入力'!I34-'通過記録入力'!G34,7))</f>
      </c>
      <c r="H34" s="16"/>
      <c r="I34" s="17">
        <f>IF('通過記録入力'!K34-'通過記録入力'!I34=0,"",ROUND('通過記録入力'!K34-'通過記録入力'!I34,7))</f>
      </c>
      <c r="J34" s="16"/>
      <c r="K34" s="17">
        <f>IF('通過記録入力'!M34-'通過記録入力'!K34=0,"",ROUND('通過記録入力'!M34-'通過記録入力'!K34,7))</f>
      </c>
      <c r="L34" s="16"/>
      <c r="M34" s="17">
        <f>IF('通過記録入力'!O34-'通過記録入力'!M34=0,"",ROUND('通過記録入力'!O34-'通過記録入力'!M34,7))</f>
      </c>
      <c r="N34" s="18"/>
    </row>
    <row r="35" spans="1:14" ht="14.25">
      <c r="A35" s="13">
        <f>'通過記録入力'!A35</f>
        <v>32</v>
      </c>
      <c r="B35" s="19">
        <f>'通過記録入力'!B35</f>
      </c>
      <c r="C35" s="15">
        <f>IF('通過記録入力'!E35="","",'通過記録入力'!E35)</f>
      </c>
      <c r="D35" s="16">
        <f>IF('通過記録入力'!D35="","",'通過記録入力'!D35)</f>
      </c>
      <c r="E35" s="17">
        <f>IF('通過記録入力'!G35-'通過記録入力'!E35=0,"",ROUND('通過記録入力'!G35-'通過記録入力'!E35,7))</f>
      </c>
      <c r="F35" s="16"/>
      <c r="G35" s="17">
        <f>IF('通過記録入力'!I35-'通過記録入力'!G35=0,"",ROUND('通過記録入力'!I35-'通過記録入力'!G35,7))</f>
      </c>
      <c r="H35" s="16"/>
      <c r="I35" s="17">
        <f>IF('通過記録入力'!K35-'通過記録入力'!I35=0,"",ROUND('通過記録入力'!K35-'通過記録入力'!I35,7))</f>
      </c>
      <c r="J35" s="16"/>
      <c r="K35" s="17">
        <f>IF('通過記録入力'!M35-'通過記録入力'!K35=0,"",ROUND('通過記録入力'!M35-'通過記録入力'!K35,7))</f>
      </c>
      <c r="L35" s="16"/>
      <c r="M35" s="17">
        <f>IF('通過記録入力'!O35-'通過記録入力'!M35=0,"",ROUND('通過記録入力'!O35-'通過記録入力'!M35,7))</f>
      </c>
      <c r="N35" s="18"/>
    </row>
    <row r="36" spans="1:14" ht="14.25">
      <c r="A36" s="13">
        <f>'通過記録入力'!A36</f>
        <v>33</v>
      </c>
      <c r="B36" s="19">
        <f>'通過記録入力'!B36</f>
      </c>
      <c r="C36" s="15">
        <f>IF('通過記録入力'!E36="","",'通過記録入力'!E36)</f>
      </c>
      <c r="D36" s="16">
        <f>IF('通過記録入力'!D36="","",'通過記録入力'!D36)</f>
      </c>
      <c r="E36" s="17">
        <f>IF('通過記録入力'!G36-'通過記録入力'!E36=0,"",ROUND('通過記録入力'!G36-'通過記録入力'!E36,7))</f>
      </c>
      <c r="F36" s="16"/>
      <c r="G36" s="17">
        <f>IF('通過記録入力'!I36-'通過記録入力'!G36=0,"",ROUND('通過記録入力'!I36-'通過記録入力'!G36,7))</f>
      </c>
      <c r="H36" s="16"/>
      <c r="I36" s="17">
        <f>IF('通過記録入力'!K36-'通過記録入力'!I36=0,"",ROUND('通過記録入力'!K36-'通過記録入力'!I36,7))</f>
      </c>
      <c r="J36" s="16"/>
      <c r="K36" s="17">
        <f>IF('通過記録入力'!M36-'通過記録入力'!K36=0,"",ROUND('通過記録入力'!M36-'通過記録入力'!K36,7))</f>
      </c>
      <c r="L36" s="16"/>
      <c r="M36" s="17">
        <f>IF('通過記録入力'!O36-'通過記録入力'!M36=0,"",ROUND('通過記録入力'!O36-'通過記録入力'!M36,7))</f>
      </c>
      <c r="N36" s="18"/>
    </row>
    <row r="37" spans="1:14" ht="14.25">
      <c r="A37" s="13">
        <f>'通過記録入力'!A37</f>
        <v>34</v>
      </c>
      <c r="B37" s="19">
        <f>'通過記録入力'!B37</f>
      </c>
      <c r="C37" s="15">
        <f>IF('通過記録入力'!E37="","",'通過記録入力'!E37)</f>
      </c>
      <c r="D37" s="16">
        <f>IF('通過記録入力'!D37="","",'通過記録入力'!D37)</f>
      </c>
      <c r="E37" s="17">
        <f>IF('通過記録入力'!G37-'通過記録入力'!E37=0,"",ROUND('通過記録入力'!G37-'通過記録入力'!E37,7))</f>
      </c>
      <c r="F37" s="16"/>
      <c r="G37" s="17">
        <f>IF('通過記録入力'!I37-'通過記録入力'!G37=0,"",ROUND('通過記録入力'!I37-'通過記録入力'!G37,7))</f>
      </c>
      <c r="H37" s="16"/>
      <c r="I37" s="17">
        <f>IF('通過記録入力'!K37-'通過記録入力'!I37=0,"",ROUND('通過記録入力'!K37-'通過記録入力'!I37,7))</f>
      </c>
      <c r="J37" s="16"/>
      <c r="K37" s="17">
        <f>IF('通過記録入力'!M37-'通過記録入力'!K37=0,"",ROUND('通過記録入力'!M37-'通過記録入力'!K37,7))</f>
      </c>
      <c r="L37" s="16"/>
      <c r="M37" s="17">
        <f>IF('通過記録入力'!O37-'通過記録入力'!M37=0,"",ROUND('通過記録入力'!O37-'通過記録入力'!M37,7))</f>
      </c>
      <c r="N37" s="18"/>
    </row>
    <row r="38" spans="1:14" ht="15" thickBot="1">
      <c r="A38" s="13">
        <f>'通過記録入力'!A38</f>
        <v>35</v>
      </c>
      <c r="B38" s="20">
        <f>'通過記録入力'!B38</f>
      </c>
      <c r="C38" s="21">
        <f>IF('通過記録入力'!E38="","",'通過記録入力'!E38)</f>
      </c>
      <c r="D38" s="22">
        <f>IF('通過記録入力'!D38="","",'通過記録入力'!D38)</f>
      </c>
      <c r="E38" s="23">
        <f>IF('通過記録入力'!G38-'通過記録入力'!E38=0,"",ROUND('通過記録入力'!G38-'通過記録入力'!E38,7))</f>
      </c>
      <c r="F38" s="22"/>
      <c r="G38" s="23">
        <f>IF('通過記録入力'!I38-'通過記録入力'!G38=0,"",ROUND('通過記録入力'!I38-'通過記録入力'!G38,7))</f>
      </c>
      <c r="H38" s="22"/>
      <c r="I38" s="23">
        <f>IF('通過記録入力'!K38-'通過記録入力'!I38=0,"",ROUND('通過記録入力'!K38-'通過記録入力'!I38,7))</f>
      </c>
      <c r="J38" s="22"/>
      <c r="K38" s="23">
        <f>IF('通過記録入力'!M38-'通過記録入力'!K38=0,"",ROUND('通過記録入力'!M38-'通過記録入力'!K38,7))</f>
      </c>
      <c r="L38" s="22"/>
      <c r="M38" s="23">
        <f>IF('通過記録入力'!O38-'通過記録入力'!M38=0,"",ROUND('通過記録入力'!O38-'通過記録入力'!M38,7))</f>
      </c>
      <c r="N38" s="24"/>
    </row>
    <row r="39" spans="1:14" ht="15" thickTop="1">
      <c r="A39" s="13">
        <f>'通過記録入力'!A39</f>
        <v>36</v>
      </c>
      <c r="B39" s="14">
        <f>'通過記録入力'!B39</f>
      </c>
      <c r="C39" s="15">
        <f>IF('通過記録入力'!E39="","",'通過記録入力'!E39)</f>
      </c>
      <c r="D39" s="16">
        <f>IF('通過記録入力'!D39="","",'通過記録入力'!D39)</f>
      </c>
      <c r="E39" s="17">
        <f>IF('通過記録入力'!G39-'通過記録入力'!E39=0,"",ROUND('通過記録入力'!G39-'通過記録入力'!E39,7))</f>
      </c>
      <c r="F39" s="16"/>
      <c r="G39" s="17">
        <f>IF('通過記録入力'!I39-'通過記録入力'!G39=0,"",ROUND('通過記録入力'!I39-'通過記録入力'!G39,7))</f>
      </c>
      <c r="H39" s="16"/>
      <c r="I39" s="17">
        <f>IF('通過記録入力'!K39-'通過記録入力'!I39=0,"",ROUND('通過記録入力'!K39-'通過記録入力'!I39,7))</f>
      </c>
      <c r="J39" s="16"/>
      <c r="K39" s="17">
        <f>IF('通過記録入力'!M39-'通過記録入力'!K39=0,"",ROUND('通過記録入力'!M39-'通過記録入力'!K39,7))</f>
      </c>
      <c r="L39" s="16"/>
      <c r="M39" s="17">
        <f>IF('通過記録入力'!O39-'通過記録入力'!M39=0,"",ROUND('通過記録入力'!O39-'通過記録入力'!M39,7))</f>
      </c>
      <c r="N39" s="18"/>
    </row>
    <row r="40" spans="1:14" ht="14.25">
      <c r="A40" s="13">
        <f>'通過記録入力'!A40</f>
        <v>37</v>
      </c>
      <c r="B40" s="19">
        <f>'通過記録入力'!B40</f>
      </c>
      <c r="C40" s="15">
        <f>IF('通過記録入力'!E40="","",'通過記録入力'!E40)</f>
      </c>
      <c r="D40" s="16">
        <f>IF('通過記録入力'!D40="","",'通過記録入力'!D40)</f>
      </c>
      <c r="E40" s="17">
        <f>IF('通過記録入力'!G40-'通過記録入力'!E40=0,"",ROUND('通過記録入力'!G40-'通過記録入力'!E40,7))</f>
      </c>
      <c r="F40" s="16"/>
      <c r="G40" s="17">
        <f>IF('通過記録入力'!I40-'通過記録入力'!G40=0,"",ROUND('通過記録入力'!I40-'通過記録入力'!G40,7))</f>
      </c>
      <c r="H40" s="16"/>
      <c r="I40" s="17">
        <f>IF('通過記録入力'!K40-'通過記録入力'!I40=0,"",ROUND('通過記録入力'!K40-'通過記録入力'!I40,7))</f>
      </c>
      <c r="J40" s="16"/>
      <c r="K40" s="17">
        <f>IF('通過記録入力'!M40-'通過記録入力'!K40=0,"",ROUND('通過記録入力'!M40-'通過記録入力'!K40,7))</f>
      </c>
      <c r="L40" s="16"/>
      <c r="M40" s="17">
        <f>IF('通過記録入力'!O40-'通過記録入力'!M40=0,"",ROUND('通過記録入力'!O40-'通過記録入力'!M40,7))</f>
      </c>
      <c r="N40" s="18"/>
    </row>
    <row r="41" spans="1:14" ht="14.25">
      <c r="A41" s="13">
        <f>'通過記録入力'!A41</f>
        <v>38</v>
      </c>
      <c r="B41" s="19">
        <f>'通過記録入力'!B41</f>
      </c>
      <c r="C41" s="15">
        <f>IF('通過記録入力'!E41="","",'通過記録入力'!E41)</f>
      </c>
      <c r="D41" s="16">
        <f>IF('通過記録入力'!D41="","",'通過記録入力'!D41)</f>
      </c>
      <c r="E41" s="17">
        <f>IF('通過記録入力'!G41-'通過記録入力'!E41=0,"",ROUND('通過記録入力'!G41-'通過記録入力'!E41,7))</f>
      </c>
      <c r="F41" s="16"/>
      <c r="G41" s="17">
        <f>IF('通過記録入力'!I41-'通過記録入力'!G41=0,"",ROUND('通過記録入力'!I41-'通過記録入力'!G41,7))</f>
      </c>
      <c r="H41" s="16"/>
      <c r="I41" s="17">
        <f>IF('通過記録入力'!K41-'通過記録入力'!I41=0,"",ROUND('通過記録入力'!K41-'通過記録入力'!I41,7))</f>
      </c>
      <c r="J41" s="16"/>
      <c r="K41" s="17">
        <f>IF('通過記録入力'!M41-'通過記録入力'!K41=0,"",ROUND('通過記録入力'!M41-'通過記録入力'!K41,7))</f>
      </c>
      <c r="L41" s="16"/>
      <c r="M41" s="17">
        <f>IF('通過記録入力'!O41-'通過記録入力'!M41=0,"",ROUND('通過記録入力'!O41-'通過記録入力'!M41,7))</f>
      </c>
      <c r="N41" s="18"/>
    </row>
    <row r="42" spans="1:14" ht="14.25">
      <c r="A42" s="13">
        <f>'通過記録入力'!A42</f>
        <v>39</v>
      </c>
      <c r="B42" s="19">
        <f>'通過記録入力'!B42</f>
      </c>
      <c r="C42" s="15">
        <f>IF('通過記録入力'!E42="","",'通過記録入力'!E42)</f>
      </c>
      <c r="D42" s="16">
        <f>IF('通過記録入力'!D42="","",'通過記録入力'!D42)</f>
      </c>
      <c r="E42" s="17">
        <f>IF('通過記録入力'!G42-'通過記録入力'!E42=0,"",ROUND('通過記録入力'!G42-'通過記録入力'!E42,7))</f>
      </c>
      <c r="F42" s="16"/>
      <c r="G42" s="17">
        <f>IF('通過記録入力'!I42-'通過記録入力'!G42=0,"",ROUND('通過記録入力'!I42-'通過記録入力'!G42,7))</f>
      </c>
      <c r="H42" s="16"/>
      <c r="I42" s="17">
        <f>IF('通過記録入力'!K42-'通過記録入力'!I42=0,"",ROUND('通過記録入力'!K42-'通過記録入力'!I42,7))</f>
      </c>
      <c r="J42" s="16"/>
      <c r="K42" s="17">
        <f>IF('通過記録入力'!M42-'通過記録入力'!K42=0,"",ROUND('通過記録入力'!M42-'通過記録入力'!K42,7))</f>
      </c>
      <c r="L42" s="16"/>
      <c r="M42" s="17">
        <f>IF('通過記録入力'!O42-'通過記録入力'!M42=0,"",ROUND('通過記録入力'!O42-'通過記録入力'!M42,7))</f>
      </c>
      <c r="N42" s="18"/>
    </row>
    <row r="43" spans="1:14" ht="15" thickBot="1">
      <c r="A43" s="13">
        <f>'通過記録入力'!A43</f>
        <v>40</v>
      </c>
      <c r="B43" s="20">
        <f>'通過記録入力'!B43</f>
      </c>
      <c r="C43" s="21">
        <f>IF('通過記録入力'!E43="","",'通過記録入力'!E43)</f>
      </c>
      <c r="D43" s="22">
        <f>IF('通過記録入力'!D43="","",'通過記録入力'!D43)</f>
      </c>
      <c r="E43" s="23">
        <f>IF('通過記録入力'!G43-'通過記録入力'!E43=0,"",ROUND('通過記録入力'!G43-'通過記録入力'!E43,7))</f>
      </c>
      <c r="F43" s="22"/>
      <c r="G43" s="23">
        <f>IF('通過記録入力'!I43-'通過記録入力'!G43=0,"",ROUND('通過記録入力'!I43-'通過記録入力'!G43,7))</f>
      </c>
      <c r="H43" s="22"/>
      <c r="I43" s="23">
        <f>IF('通過記録入力'!K43-'通過記録入力'!I43=0,"",ROUND('通過記録入力'!K43-'通過記録入力'!I43,7))</f>
      </c>
      <c r="J43" s="22"/>
      <c r="K43" s="23">
        <f>IF('通過記録入力'!M43-'通過記録入力'!K43=0,"",ROUND('通過記録入力'!M43-'通過記録入力'!K43,7))</f>
      </c>
      <c r="L43" s="22"/>
      <c r="M43" s="23">
        <f>IF('通過記録入力'!O43-'通過記録入力'!M43=0,"",ROUND('通過記録入力'!O43-'通過記録入力'!M43,7))</f>
      </c>
      <c r="N43" s="24"/>
    </row>
    <row r="44" spans="1:14" ht="15" thickTop="1">
      <c r="A44" s="13">
        <f>'通過記録入力'!A44</f>
        <v>41</v>
      </c>
      <c r="B44" s="14">
        <f>'通過記録入力'!B44</f>
      </c>
      <c r="C44" s="15">
        <f>IF('通過記録入力'!E44="","",'通過記録入力'!E44)</f>
      </c>
      <c r="D44" s="16">
        <f>IF('通過記録入力'!D44="","",'通過記録入力'!D44)</f>
      </c>
      <c r="E44" s="17">
        <f>IF('通過記録入力'!G44-'通過記録入力'!E44=0,"",ROUND('通過記録入力'!G44-'通過記録入力'!E44,7))</f>
      </c>
      <c r="F44" s="16"/>
      <c r="G44" s="17">
        <f>IF('通過記録入力'!I44-'通過記録入力'!G44=0,"",ROUND('通過記録入力'!I44-'通過記録入力'!G44,7))</f>
      </c>
      <c r="H44" s="16"/>
      <c r="I44" s="17">
        <f>IF('通過記録入力'!K44-'通過記録入力'!I44=0,"",ROUND('通過記録入力'!K44-'通過記録入力'!I44,7))</f>
      </c>
      <c r="J44" s="16"/>
      <c r="K44" s="17">
        <f>IF('通過記録入力'!M44-'通過記録入力'!K44=0,"",ROUND('通過記録入力'!M44-'通過記録入力'!K44,7))</f>
      </c>
      <c r="L44" s="16"/>
      <c r="M44" s="17">
        <f>IF('通過記録入力'!O44-'通過記録入力'!M44=0,"",ROUND('通過記録入力'!O44-'通過記録入力'!M44,7))</f>
      </c>
      <c r="N44" s="18"/>
    </row>
    <row r="45" spans="1:14" ht="14.25">
      <c r="A45" s="13">
        <f>'通過記録入力'!A45</f>
        <v>42</v>
      </c>
      <c r="B45" s="19">
        <f>'通過記録入力'!B45</f>
      </c>
      <c r="C45" s="15">
        <f>IF('通過記録入力'!E45="","",'通過記録入力'!E45)</f>
      </c>
      <c r="D45" s="16">
        <f>IF('通過記録入力'!D45="","",'通過記録入力'!D45)</f>
      </c>
      <c r="E45" s="17">
        <f>IF('通過記録入力'!G45-'通過記録入力'!E45=0,"",ROUND('通過記録入力'!G45-'通過記録入力'!E45,7))</f>
      </c>
      <c r="F45" s="16"/>
      <c r="G45" s="17">
        <f>IF('通過記録入力'!I45-'通過記録入力'!G45=0,"",ROUND('通過記録入力'!I45-'通過記録入力'!G45,7))</f>
      </c>
      <c r="H45" s="16"/>
      <c r="I45" s="17">
        <f>IF('通過記録入力'!K45-'通過記録入力'!I45=0,"",ROUND('通過記録入力'!K45-'通過記録入力'!I45,7))</f>
      </c>
      <c r="J45" s="16"/>
      <c r="K45" s="17">
        <f>IF('通過記録入力'!M45-'通過記録入力'!K45=0,"",ROUND('通過記録入力'!M45-'通過記録入力'!K45,7))</f>
      </c>
      <c r="L45" s="16"/>
      <c r="M45" s="17">
        <f>IF('通過記録入力'!O45-'通過記録入力'!M45=0,"",ROUND('通過記録入力'!O45-'通過記録入力'!M45,7))</f>
      </c>
      <c r="N45" s="18"/>
    </row>
    <row r="46" spans="1:14" ht="14.25">
      <c r="A46" s="13">
        <f>'通過記録入力'!A46</f>
        <v>43</v>
      </c>
      <c r="B46" s="19">
        <f>'通過記録入力'!B46</f>
      </c>
      <c r="C46" s="15">
        <f>IF('通過記録入力'!E46="","",'通過記録入力'!E46)</f>
      </c>
      <c r="D46" s="16">
        <f>IF('通過記録入力'!D46="","",'通過記録入力'!D46)</f>
      </c>
      <c r="E46" s="17">
        <f>IF('通過記録入力'!G46-'通過記録入力'!E46=0,"",ROUND('通過記録入力'!G46-'通過記録入力'!E46,7))</f>
      </c>
      <c r="F46" s="16"/>
      <c r="G46" s="17">
        <f>IF('通過記録入力'!I46-'通過記録入力'!G46=0,"",ROUND('通過記録入力'!I46-'通過記録入力'!G46,7))</f>
      </c>
      <c r="H46" s="16"/>
      <c r="I46" s="17">
        <f>IF('通過記録入力'!K46-'通過記録入力'!I46=0,"",ROUND('通過記録入力'!K46-'通過記録入力'!I46,7))</f>
      </c>
      <c r="J46" s="16"/>
      <c r="K46" s="17">
        <f>IF('通過記録入力'!M46-'通過記録入力'!K46=0,"",ROUND('通過記録入力'!M46-'通過記録入力'!K46,7))</f>
      </c>
      <c r="L46" s="16"/>
      <c r="M46" s="17">
        <f>IF('通過記録入力'!O46-'通過記録入力'!M46=0,"",ROUND('通過記録入力'!O46-'通過記録入力'!M46,7))</f>
      </c>
      <c r="N46" s="18"/>
    </row>
    <row r="47" spans="1:14" ht="14.25">
      <c r="A47" s="13">
        <f>'通過記録入力'!A47</f>
        <v>44</v>
      </c>
      <c r="B47" s="19">
        <f>'通過記録入力'!B47</f>
      </c>
      <c r="C47" s="15">
        <f>IF('通過記録入力'!E47="","",'通過記録入力'!E47)</f>
      </c>
      <c r="D47" s="16">
        <f>IF('通過記録入力'!D47="","",'通過記録入力'!D47)</f>
      </c>
      <c r="E47" s="17">
        <f>IF('通過記録入力'!G47-'通過記録入力'!E47=0,"",ROUND('通過記録入力'!G47-'通過記録入力'!E47,7))</f>
      </c>
      <c r="F47" s="16"/>
      <c r="G47" s="17">
        <f>IF('通過記録入力'!I47-'通過記録入力'!G47=0,"",ROUND('通過記録入力'!I47-'通過記録入力'!G47,7))</f>
      </c>
      <c r="H47" s="16"/>
      <c r="I47" s="17">
        <f>IF('通過記録入力'!K47-'通過記録入力'!I47=0,"",ROUND('通過記録入力'!K47-'通過記録入力'!I47,7))</f>
      </c>
      <c r="J47" s="16"/>
      <c r="K47" s="17">
        <f>IF('通過記録入力'!M47-'通過記録入力'!K47=0,"",ROUND('通過記録入力'!M47-'通過記録入力'!K47,7))</f>
      </c>
      <c r="L47" s="16"/>
      <c r="M47" s="17">
        <f>IF('通過記録入力'!O47-'通過記録入力'!M47=0,"",ROUND('通過記録入力'!O47-'通過記録入力'!M47,7))</f>
      </c>
      <c r="N47" s="18"/>
    </row>
    <row r="48" spans="1:14" ht="15" thickBot="1">
      <c r="A48" s="13">
        <f>'通過記録入力'!A48</f>
        <v>45</v>
      </c>
      <c r="B48" s="25">
        <f>'通過記録入力'!B48</f>
      </c>
      <c r="C48" s="26">
        <f>IF('通過記録入力'!E48="","",'通過記録入力'!E48)</f>
      </c>
      <c r="D48" s="27">
        <f>IF('通過記録入力'!D48="","",'通過記録入力'!D48)</f>
      </c>
      <c r="E48" s="28">
        <f>IF('通過記録入力'!G48-'通過記録入力'!E48=0,"",ROUND('通過記録入力'!G48-'通過記録入力'!E48,7))</f>
      </c>
      <c r="F48" s="27"/>
      <c r="G48" s="28">
        <f>IF('通過記録入力'!I48-'通過記録入力'!G48=0,"",ROUND('通過記録入力'!I48-'通過記録入力'!G48,7))</f>
      </c>
      <c r="H48" s="27"/>
      <c r="I48" s="28">
        <f>IF('通過記録入力'!K48-'通過記録入力'!I48=0,"",ROUND('通過記録入力'!K48-'通過記録入力'!I48,7))</f>
      </c>
      <c r="J48" s="27"/>
      <c r="K48" s="28">
        <f>IF('通過記録入力'!M48-'通過記録入力'!K48=0,"",ROUND('通過記録入力'!M48-'通過記録入力'!K48,7))</f>
      </c>
      <c r="L48" s="27"/>
      <c r="M48" s="28">
        <f>IF('通過記録入力'!O48-'通過記録入力'!M48=0,"",ROUND('通過記録入力'!O48-'通過記録入力'!M48,7))</f>
      </c>
      <c r="N48" s="29"/>
    </row>
  </sheetData>
  <mergeCells count="7">
    <mergeCell ref="A1:N1"/>
    <mergeCell ref="C2:D2"/>
    <mergeCell ref="E2:F2"/>
    <mergeCell ref="G2:H2"/>
    <mergeCell ref="I2:J2"/>
    <mergeCell ref="K2:L2"/>
    <mergeCell ref="M2:N2"/>
  </mergeCells>
  <dataValidations count="3">
    <dataValidation type="whole" allowBlank="1" showInputMessage="1" showErrorMessage="1" errorTitle="注意！" error="このセルの内容は変更できません。" sqref="C4:C65536 D49:D65536 A1:B65536 C1:N1 P1:IV65536 O1:O3 E4:O65536">
      <formula1>1234567890</formula1>
      <formula2>1234567890</formula2>
    </dataValidation>
    <dataValidation type="whole" allowBlank="1" showInputMessage="1" showErrorMessage="1" errorTitle="注意！" error="このセルには1〜45の順位を入力して下さい。" sqref="D4:D48">
      <formula1>1</formula1>
      <formula2>45</formula2>
    </dataValidation>
    <dataValidation allowBlank="1" showInputMessage="1" showErrorMessage="1" errorTitle="注意！" error="このセルの内容は変更できません。" sqref="C2:N3"/>
  </dataValidations>
  <printOptions/>
  <pageMargins left="0.75" right="0.75" top="1" bottom="1" header="0.5" footer="0.5"/>
  <pageSetup orientation="portrait" paperSize="9"/>
  <headerFooter alignWithMargins="0">
    <oddHeader>&amp;C&amp;A</oddHeader>
    <oddFooter>&amp;C- &amp;P -</oddFoot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AT759"/>
  <sheetViews>
    <sheetView showGridLines="0" showZeros="0" tabSelected="1" showOutlineSymbols="0" workbookViewId="0" topLeftCell="A1">
      <selection activeCell="C10" sqref="C10"/>
    </sheetView>
  </sheetViews>
  <sheetFormatPr defaultColWidth="8.796875" defaultRowHeight="15"/>
  <cols>
    <col min="1" max="1" width="3.09765625" style="223" bestFit="1" customWidth="1"/>
    <col min="2" max="2" width="7.59765625" style="223" customWidth="1"/>
    <col min="3" max="3" width="9" style="226" bestFit="1" customWidth="1"/>
    <col min="4" max="5" width="4.5" style="226" bestFit="1" customWidth="1"/>
    <col min="6" max="6" width="9" style="226" bestFit="1" customWidth="1"/>
    <col min="7" max="7" width="4.69921875" style="226" bestFit="1" customWidth="1"/>
    <col min="8" max="8" width="4.69921875" style="225" bestFit="1" customWidth="1"/>
    <col min="9" max="9" width="9" style="225" bestFit="1" customWidth="1"/>
    <col min="10" max="11" width="4.5" style="226" bestFit="1" customWidth="1"/>
    <col min="12" max="12" width="9" style="226" bestFit="1" customWidth="1"/>
    <col min="13" max="14" width="4.5" style="223" bestFit="1" customWidth="1"/>
    <col min="15" max="15" width="9" style="223" bestFit="1" customWidth="1"/>
    <col min="16" max="17" width="4.5" style="223" bestFit="1" customWidth="1"/>
    <col min="18" max="18" width="7.3984375" style="223" customWidth="1"/>
    <col min="19" max="20" width="4.5" style="223" bestFit="1" customWidth="1"/>
    <col min="21" max="21" width="7.5" style="223" bestFit="1" customWidth="1"/>
    <col min="22" max="26" width="12.69921875" style="223" bestFit="1" customWidth="1"/>
    <col min="27" max="27" width="7.59765625" style="223" bestFit="1" customWidth="1"/>
    <col min="28" max="28" width="4.59765625" style="223" bestFit="1" customWidth="1"/>
    <col min="29" max="29" width="7.59765625" style="223" bestFit="1" customWidth="1"/>
    <col min="30" max="37" width="12.8984375" style="223" bestFit="1" customWidth="1"/>
    <col min="38" max="38" width="12.3984375" style="223" bestFit="1" customWidth="1"/>
    <col min="39" max="39" width="12.69921875" style="223" customWidth="1"/>
    <col min="40" max="40" width="12.8984375" style="223" customWidth="1"/>
    <col min="41" max="41" width="7.09765625" style="223" bestFit="1" customWidth="1"/>
    <col min="42" max="43" width="14.09765625" style="223" bestFit="1" customWidth="1"/>
    <col min="44" max="45" width="5.19921875" style="223" bestFit="1" customWidth="1"/>
    <col min="46" max="46" width="6.69921875" style="223" bestFit="1" customWidth="1"/>
    <col min="47" max="53" width="12.69921875" style="223" bestFit="1" customWidth="1"/>
    <col min="54" max="55" width="12.3984375" style="223" bestFit="1" customWidth="1"/>
    <col min="56" max="16384" width="10.59765625" style="223" customWidth="1"/>
  </cols>
  <sheetData>
    <row r="1" spans="2:17" ht="42.75" customHeight="1">
      <c r="B1" s="224"/>
      <c r="C1" s="225"/>
      <c r="I1" s="535" t="s">
        <v>419</v>
      </c>
      <c r="J1" s="535"/>
      <c r="K1" s="535"/>
      <c r="L1" s="535"/>
      <c r="M1" s="535"/>
      <c r="N1" s="535"/>
      <c r="O1" s="535"/>
      <c r="P1" s="535"/>
      <c r="Q1" s="535"/>
    </row>
    <row r="2" spans="1:12" ht="21">
      <c r="A2" s="227" t="s">
        <v>420</v>
      </c>
      <c r="B2" s="228">
        <v>61</v>
      </c>
      <c r="C2" s="229" t="s">
        <v>995</v>
      </c>
      <c r="D2" s="230"/>
      <c r="E2" s="536" t="s">
        <v>1126</v>
      </c>
      <c r="F2" s="537"/>
      <c r="G2" s="538"/>
      <c r="H2" s="231" t="s">
        <v>732</v>
      </c>
      <c r="I2" s="226"/>
      <c r="J2" s="223"/>
      <c r="K2" s="223"/>
      <c r="L2" s="223"/>
    </row>
    <row r="3" spans="1:17" ht="4.5" customHeight="1">
      <c r="A3" s="227"/>
      <c r="B3" s="232"/>
      <c r="C3" s="233"/>
      <c r="D3" s="233"/>
      <c r="E3" s="234"/>
      <c r="F3" s="234"/>
      <c r="G3" s="234"/>
      <c r="H3" s="231"/>
      <c r="I3" s="226"/>
      <c r="J3" s="223"/>
      <c r="K3" s="223"/>
      <c r="L3" s="235"/>
      <c r="M3" s="235"/>
      <c r="N3" s="234"/>
      <c r="O3" s="236"/>
      <c r="P3" s="236"/>
      <c r="Q3" s="236"/>
    </row>
    <row r="4" spans="1:17" ht="21">
      <c r="A4" s="227"/>
      <c r="B4" s="237"/>
      <c r="C4" s="539" t="s">
        <v>1082</v>
      </c>
      <c r="D4" s="539"/>
      <c r="E4" s="540"/>
      <c r="F4" s="238">
        <v>2010</v>
      </c>
      <c r="G4" s="238">
        <v>11</v>
      </c>
      <c r="H4" s="238">
        <v>15</v>
      </c>
      <c r="I4" s="541" t="s">
        <v>358</v>
      </c>
      <c r="J4" s="541"/>
      <c r="K4" s="542"/>
      <c r="L4" s="543" t="s">
        <v>1124</v>
      </c>
      <c r="M4" s="544"/>
      <c r="N4" s="544"/>
      <c r="O4" s="544"/>
      <c r="P4" s="544"/>
      <c r="Q4" s="545"/>
    </row>
    <row r="5" spans="1:17" ht="4.5" customHeight="1" thickBot="1">
      <c r="A5" s="239"/>
      <c r="B5" s="239"/>
      <c r="C5" s="239"/>
      <c r="D5" s="239"/>
      <c r="E5" s="239"/>
      <c r="F5" s="239"/>
      <c r="G5" s="239"/>
      <c r="H5" s="239"/>
      <c r="I5" s="240"/>
      <c r="J5" s="240"/>
      <c r="K5" s="240"/>
      <c r="L5" s="240"/>
      <c r="M5" s="240"/>
      <c r="N5" s="240"/>
      <c r="O5" s="240"/>
      <c r="P5" s="240"/>
      <c r="Q5" s="240"/>
    </row>
    <row r="6" spans="1:17" s="242" customFormat="1" ht="19.5" customHeight="1" thickBot="1" thickTop="1">
      <c r="A6" s="524" t="str">
        <f>IF(E2="滋賀県中学校","第１ブロック","チーム")</f>
        <v>チーム</v>
      </c>
      <c r="B6" s="241"/>
      <c r="C6" s="530" t="s">
        <v>517</v>
      </c>
      <c r="D6" s="531"/>
      <c r="E6" s="532"/>
      <c r="F6" s="530" t="s">
        <v>135</v>
      </c>
      <c r="G6" s="531"/>
      <c r="H6" s="532"/>
      <c r="I6" s="530" t="s">
        <v>137</v>
      </c>
      <c r="J6" s="531"/>
      <c r="K6" s="532"/>
      <c r="L6" s="530" t="s">
        <v>417</v>
      </c>
      <c r="M6" s="531"/>
      <c r="N6" s="532"/>
      <c r="O6" s="530" t="s">
        <v>90</v>
      </c>
      <c r="P6" s="531"/>
      <c r="Q6" s="533"/>
    </row>
    <row r="7" spans="1:17" s="242" customFormat="1" ht="15" thickTop="1">
      <c r="A7" s="525"/>
      <c r="B7" s="243" t="s">
        <v>425</v>
      </c>
      <c r="C7" s="244"/>
      <c r="D7" s="245"/>
      <c r="E7" s="245"/>
      <c r="F7" s="246"/>
      <c r="G7" s="245"/>
      <c r="H7" s="245"/>
      <c r="I7" s="247"/>
      <c r="J7" s="245"/>
      <c r="K7" s="245"/>
      <c r="L7" s="247"/>
      <c r="M7" s="245"/>
      <c r="N7" s="245"/>
      <c r="O7" s="247"/>
      <c r="P7" s="245"/>
      <c r="Q7" s="248"/>
    </row>
    <row r="8" spans="1:17" s="242" customFormat="1" ht="17.25">
      <c r="A8" s="525"/>
      <c r="B8" s="243" t="s">
        <v>424</v>
      </c>
      <c r="C8" s="249">
        <f>IF(C7="","",VLOOKUP(C7,data!$A$1:$B$570,2,TRUE))</f>
      </c>
      <c r="D8" s="245"/>
      <c r="E8" s="245"/>
      <c r="F8" s="249">
        <f>IF(F7="","",VLOOKUP(F7,data!$A$1:$B$570,2,TRUE))</f>
      </c>
      <c r="G8" s="245"/>
      <c r="H8" s="245"/>
      <c r="I8" s="249">
        <f>IF(I7="","",VLOOKUP(I7,data!$A$1:$B$570,2,TRUE))</f>
      </c>
      <c r="J8" s="245"/>
      <c r="K8" s="245"/>
      <c r="L8" s="249">
        <f>IF(L7="","",VLOOKUP(L7,data!$A$1:$B$570,2,TRUE))</f>
      </c>
      <c r="M8" s="245"/>
      <c r="N8" s="245"/>
      <c r="O8" s="249">
        <f>IF(O7="","",VLOOKUP(O7,data!$A$1:$B$570,2,TRUE))</f>
      </c>
      <c r="P8" s="245"/>
      <c r="Q8" s="248"/>
    </row>
    <row r="9" spans="1:17" s="242" customFormat="1" ht="14.25">
      <c r="A9" s="525"/>
      <c r="B9" s="243"/>
      <c r="C9" s="250" t="s">
        <v>44</v>
      </c>
      <c r="D9" s="245" t="s">
        <v>639</v>
      </c>
      <c r="E9" s="243" t="s">
        <v>136</v>
      </c>
      <c r="F9" s="250" t="s">
        <v>44</v>
      </c>
      <c r="G9" s="245" t="s">
        <v>639</v>
      </c>
      <c r="H9" s="243" t="s">
        <v>136</v>
      </c>
      <c r="I9" s="250" t="s">
        <v>44</v>
      </c>
      <c r="J9" s="245" t="s">
        <v>639</v>
      </c>
      <c r="K9" s="243" t="s">
        <v>136</v>
      </c>
      <c r="L9" s="250" t="s">
        <v>44</v>
      </c>
      <c r="M9" s="245" t="s">
        <v>639</v>
      </c>
      <c r="N9" s="243" t="s">
        <v>136</v>
      </c>
      <c r="O9" s="250" t="s">
        <v>44</v>
      </c>
      <c r="P9" s="245" t="s">
        <v>639</v>
      </c>
      <c r="Q9" s="248" t="s">
        <v>136</v>
      </c>
    </row>
    <row r="10" spans="1:17" s="242" customFormat="1" ht="14.25">
      <c r="A10" s="525"/>
      <c r="B10" s="243" t="s">
        <v>727</v>
      </c>
      <c r="C10" s="251"/>
      <c r="D10" s="252"/>
      <c r="E10" s="253"/>
      <c r="F10" s="254"/>
      <c r="G10" s="255"/>
      <c r="H10" s="253"/>
      <c r="I10" s="254"/>
      <c r="J10" s="255"/>
      <c r="K10" s="253"/>
      <c r="L10" s="256"/>
      <c r="M10" s="257"/>
      <c r="N10" s="253"/>
      <c r="O10" s="254"/>
      <c r="P10" s="255"/>
      <c r="Q10" s="258"/>
    </row>
    <row r="11" spans="1:17" s="242" customFormat="1" ht="14.25">
      <c r="A11" s="525"/>
      <c r="B11" s="243" t="s">
        <v>539</v>
      </c>
      <c r="C11" s="251"/>
      <c r="D11" s="252"/>
      <c r="E11" s="253"/>
      <c r="F11" s="259"/>
      <c r="G11" s="255"/>
      <c r="H11" s="253"/>
      <c r="I11" s="259"/>
      <c r="J11" s="255"/>
      <c r="K11" s="253"/>
      <c r="L11" s="260"/>
      <c r="M11" s="257"/>
      <c r="N11" s="253"/>
      <c r="O11" s="259"/>
      <c r="P11" s="255"/>
      <c r="Q11" s="258"/>
    </row>
    <row r="12" spans="1:17" s="242" customFormat="1" ht="14.25">
      <c r="A12" s="525"/>
      <c r="B12" s="243" t="s">
        <v>540</v>
      </c>
      <c r="C12" s="251"/>
      <c r="D12" s="252"/>
      <c r="E12" s="253"/>
      <c r="F12" s="259"/>
      <c r="G12" s="255"/>
      <c r="H12" s="253"/>
      <c r="I12" s="259"/>
      <c r="J12" s="255"/>
      <c r="K12" s="253"/>
      <c r="L12" s="260"/>
      <c r="M12" s="257"/>
      <c r="N12" s="253"/>
      <c r="O12" s="259"/>
      <c r="P12" s="255"/>
      <c r="Q12" s="258"/>
    </row>
    <row r="13" spans="1:17" s="242" customFormat="1" ht="14.25">
      <c r="A13" s="525"/>
      <c r="B13" s="243" t="s">
        <v>259</v>
      </c>
      <c r="C13" s="251"/>
      <c r="D13" s="252"/>
      <c r="E13" s="253"/>
      <c r="F13" s="259"/>
      <c r="G13" s="255"/>
      <c r="H13" s="253"/>
      <c r="I13" s="259"/>
      <c r="J13" s="255"/>
      <c r="K13" s="253"/>
      <c r="L13" s="260"/>
      <c r="M13" s="257"/>
      <c r="N13" s="253"/>
      <c r="O13" s="259"/>
      <c r="P13" s="255"/>
      <c r="Q13" s="258"/>
    </row>
    <row r="14" spans="1:17" s="242" customFormat="1" ht="14.25">
      <c r="A14" s="525"/>
      <c r="B14" s="243" t="s">
        <v>260</v>
      </c>
      <c r="C14" s="251"/>
      <c r="D14" s="252"/>
      <c r="E14" s="253"/>
      <c r="F14" s="259"/>
      <c r="G14" s="255"/>
      <c r="H14" s="253"/>
      <c r="I14" s="259"/>
      <c r="J14" s="255"/>
      <c r="K14" s="253"/>
      <c r="L14" s="260"/>
      <c r="M14" s="257"/>
      <c r="N14" s="253"/>
      <c r="O14" s="259"/>
      <c r="P14" s="255"/>
      <c r="Q14" s="258"/>
    </row>
    <row r="15" spans="1:17" s="242" customFormat="1" ht="14.25">
      <c r="A15" s="525"/>
      <c r="B15" s="243" t="s">
        <v>261</v>
      </c>
      <c r="C15" s="251"/>
      <c r="D15" s="252"/>
      <c r="E15" s="253"/>
      <c r="F15" s="259"/>
      <c r="G15" s="255"/>
      <c r="H15" s="253"/>
      <c r="I15" s="259"/>
      <c r="J15" s="255"/>
      <c r="K15" s="253"/>
      <c r="L15" s="260"/>
      <c r="M15" s="257"/>
      <c r="N15" s="253"/>
      <c r="O15" s="259"/>
      <c r="P15" s="255"/>
      <c r="Q15" s="258"/>
    </row>
    <row r="16" spans="1:17" s="242" customFormat="1" ht="14.25">
      <c r="A16" s="525"/>
      <c r="B16" s="243" t="s">
        <v>43</v>
      </c>
      <c r="C16" s="251"/>
      <c r="D16" s="252"/>
      <c r="E16" s="253"/>
      <c r="F16" s="259"/>
      <c r="G16" s="255"/>
      <c r="H16" s="253"/>
      <c r="I16" s="259"/>
      <c r="J16" s="255"/>
      <c r="K16" s="253"/>
      <c r="L16" s="259"/>
      <c r="M16" s="255"/>
      <c r="N16" s="253"/>
      <c r="O16" s="259"/>
      <c r="P16" s="255"/>
      <c r="Q16" s="258"/>
    </row>
    <row r="17" spans="1:17" s="242" customFormat="1" ht="14.25">
      <c r="A17" s="525"/>
      <c r="B17" s="243" t="s">
        <v>360</v>
      </c>
      <c r="C17" s="261"/>
      <c r="D17" s="262"/>
      <c r="E17" s="263"/>
      <c r="F17" s="264"/>
      <c r="G17" s="265"/>
      <c r="H17" s="263"/>
      <c r="I17" s="264"/>
      <c r="J17" s="265"/>
      <c r="K17" s="263"/>
      <c r="L17" s="266"/>
      <c r="M17" s="267"/>
      <c r="N17" s="263"/>
      <c r="O17" s="264"/>
      <c r="P17" s="265"/>
      <c r="Q17" s="268"/>
    </row>
    <row r="18" spans="1:17" s="242" customFormat="1" ht="15" thickBot="1">
      <c r="A18" s="526"/>
      <c r="B18" s="269" t="s">
        <v>361</v>
      </c>
      <c r="C18" s="270"/>
      <c r="D18" s="271"/>
      <c r="E18" s="272"/>
      <c r="F18" s="273"/>
      <c r="G18" s="274"/>
      <c r="H18" s="272"/>
      <c r="I18" s="273"/>
      <c r="J18" s="274"/>
      <c r="K18" s="272"/>
      <c r="L18" s="273"/>
      <c r="M18" s="274"/>
      <c r="N18" s="272"/>
      <c r="O18" s="273"/>
      <c r="P18" s="274"/>
      <c r="Q18" s="275"/>
    </row>
    <row r="19" spans="1:17" s="242" customFormat="1" ht="19.5" customHeight="1" thickBot="1" thickTop="1">
      <c r="A19" s="524" t="str">
        <f>IF(E2="滋賀県中学校","第２ブロック","チーム")</f>
        <v>チーム</v>
      </c>
      <c r="B19" s="241"/>
      <c r="C19" s="530" t="s">
        <v>50</v>
      </c>
      <c r="D19" s="531"/>
      <c r="E19" s="532"/>
      <c r="F19" s="530" t="s">
        <v>51</v>
      </c>
      <c r="G19" s="531"/>
      <c r="H19" s="532"/>
      <c r="I19" s="530" t="s">
        <v>570</v>
      </c>
      <c r="J19" s="531"/>
      <c r="K19" s="532"/>
      <c r="L19" s="530" t="s">
        <v>571</v>
      </c>
      <c r="M19" s="531"/>
      <c r="N19" s="532"/>
      <c r="O19" s="530" t="s">
        <v>572</v>
      </c>
      <c r="P19" s="531"/>
      <c r="Q19" s="533"/>
    </row>
    <row r="20" spans="1:17" s="242" customFormat="1" ht="15" thickTop="1">
      <c r="A20" s="525"/>
      <c r="B20" s="243" t="s">
        <v>425</v>
      </c>
      <c r="C20" s="244"/>
      <c r="D20" s="245"/>
      <c r="E20" s="245"/>
      <c r="F20" s="246"/>
      <c r="G20" s="245"/>
      <c r="H20" s="245"/>
      <c r="I20" s="247"/>
      <c r="J20" s="245"/>
      <c r="K20" s="245"/>
      <c r="L20" s="247"/>
      <c r="M20" s="245"/>
      <c r="N20" s="245"/>
      <c r="O20" s="247"/>
      <c r="P20" s="245"/>
      <c r="Q20" s="248"/>
    </row>
    <row r="21" spans="1:17" s="242" customFormat="1" ht="17.25">
      <c r="A21" s="525"/>
      <c r="B21" s="243" t="s">
        <v>424</v>
      </c>
      <c r="C21" s="249">
        <f>IF(C20="","",VLOOKUP(C20,data!$A$1:$B$570,2,TRUE))</f>
      </c>
      <c r="D21" s="245"/>
      <c r="E21" s="245"/>
      <c r="F21" s="249">
        <f>IF(F20="","",VLOOKUP(F20,data!$A$1:$B$570,2,TRUE))</f>
      </c>
      <c r="G21" s="245"/>
      <c r="H21" s="245"/>
      <c r="I21" s="249">
        <f>IF(I20="","",VLOOKUP(I20,data!$A$1:$B$570,2,TRUE))</f>
      </c>
      <c r="J21" s="245"/>
      <c r="K21" s="245"/>
      <c r="L21" s="249">
        <f>IF(L20="","",VLOOKUP(L20,data!$A$1:$B$570,2,TRUE))</f>
      </c>
      <c r="M21" s="245"/>
      <c r="N21" s="245"/>
      <c r="O21" s="249">
        <f>IF(O20="","",VLOOKUP(O20,data!$A$1:$B$570,2,TRUE))</f>
      </c>
      <c r="P21" s="245"/>
      <c r="Q21" s="248"/>
    </row>
    <row r="22" spans="1:17" s="242" customFormat="1" ht="14.25">
      <c r="A22" s="525"/>
      <c r="B22" s="243"/>
      <c r="C22" s="250" t="s">
        <v>44</v>
      </c>
      <c r="D22" s="245" t="s">
        <v>639</v>
      </c>
      <c r="E22" s="243" t="s">
        <v>136</v>
      </c>
      <c r="F22" s="250" t="s">
        <v>44</v>
      </c>
      <c r="G22" s="245" t="s">
        <v>639</v>
      </c>
      <c r="H22" s="243" t="s">
        <v>136</v>
      </c>
      <c r="I22" s="250" t="s">
        <v>44</v>
      </c>
      <c r="J22" s="245" t="s">
        <v>639</v>
      </c>
      <c r="K22" s="243" t="s">
        <v>136</v>
      </c>
      <c r="L22" s="250" t="s">
        <v>44</v>
      </c>
      <c r="M22" s="245" t="s">
        <v>639</v>
      </c>
      <c r="N22" s="243" t="s">
        <v>136</v>
      </c>
      <c r="O22" s="250" t="s">
        <v>44</v>
      </c>
      <c r="P22" s="245" t="s">
        <v>639</v>
      </c>
      <c r="Q22" s="248" t="s">
        <v>136</v>
      </c>
    </row>
    <row r="23" spans="1:17" s="242" customFormat="1" ht="14.25">
      <c r="A23" s="525"/>
      <c r="B23" s="243" t="s">
        <v>727</v>
      </c>
      <c r="C23" s="251"/>
      <c r="D23" s="252"/>
      <c r="E23" s="253"/>
      <c r="F23" s="254"/>
      <c r="G23" s="255"/>
      <c r="H23" s="253"/>
      <c r="I23" s="254"/>
      <c r="J23" s="255"/>
      <c r="K23" s="253"/>
      <c r="L23" s="256"/>
      <c r="M23" s="257"/>
      <c r="N23" s="253"/>
      <c r="O23" s="254"/>
      <c r="P23" s="255"/>
      <c r="Q23" s="258"/>
    </row>
    <row r="24" spans="1:17" s="242" customFormat="1" ht="14.25">
      <c r="A24" s="525"/>
      <c r="B24" s="243" t="s">
        <v>539</v>
      </c>
      <c r="C24" s="251"/>
      <c r="D24" s="252"/>
      <c r="E24" s="253"/>
      <c r="F24" s="259"/>
      <c r="G24" s="255"/>
      <c r="H24" s="253"/>
      <c r="I24" s="259"/>
      <c r="J24" s="255"/>
      <c r="K24" s="253"/>
      <c r="L24" s="260"/>
      <c r="M24" s="257"/>
      <c r="N24" s="253"/>
      <c r="O24" s="259"/>
      <c r="P24" s="255"/>
      <c r="Q24" s="258"/>
    </row>
    <row r="25" spans="1:17" s="242" customFormat="1" ht="14.25">
      <c r="A25" s="525"/>
      <c r="B25" s="243" t="s">
        <v>540</v>
      </c>
      <c r="C25" s="251"/>
      <c r="D25" s="252"/>
      <c r="E25" s="253"/>
      <c r="F25" s="259"/>
      <c r="G25" s="255"/>
      <c r="H25" s="253"/>
      <c r="I25" s="259"/>
      <c r="J25" s="255"/>
      <c r="K25" s="253"/>
      <c r="L25" s="260"/>
      <c r="M25" s="257"/>
      <c r="N25" s="253"/>
      <c r="O25" s="259"/>
      <c r="P25" s="255"/>
      <c r="Q25" s="258"/>
    </row>
    <row r="26" spans="1:17" s="242" customFormat="1" ht="14.25">
      <c r="A26" s="525"/>
      <c r="B26" s="243" t="s">
        <v>259</v>
      </c>
      <c r="C26" s="251"/>
      <c r="D26" s="252"/>
      <c r="E26" s="253"/>
      <c r="F26" s="259"/>
      <c r="G26" s="255"/>
      <c r="H26" s="253"/>
      <c r="I26" s="259"/>
      <c r="J26" s="255"/>
      <c r="K26" s="253"/>
      <c r="L26" s="259"/>
      <c r="M26" s="255"/>
      <c r="N26" s="253"/>
      <c r="O26" s="259"/>
      <c r="P26" s="255"/>
      <c r="Q26" s="258"/>
    </row>
    <row r="27" spans="1:17" s="242" customFormat="1" ht="14.25">
      <c r="A27" s="525"/>
      <c r="B27" s="243" t="s">
        <v>260</v>
      </c>
      <c r="C27" s="251"/>
      <c r="D27" s="252"/>
      <c r="E27" s="253"/>
      <c r="F27" s="259"/>
      <c r="G27" s="255"/>
      <c r="H27" s="253"/>
      <c r="I27" s="259"/>
      <c r="J27" s="255"/>
      <c r="K27" s="253"/>
      <c r="L27" s="260"/>
      <c r="M27" s="257"/>
      <c r="N27" s="253"/>
      <c r="O27" s="259"/>
      <c r="P27" s="255"/>
      <c r="Q27" s="258"/>
    </row>
    <row r="28" spans="1:17" s="242" customFormat="1" ht="14.25">
      <c r="A28" s="525"/>
      <c r="B28" s="243" t="s">
        <v>261</v>
      </c>
      <c r="C28" s="251"/>
      <c r="D28" s="252"/>
      <c r="E28" s="253"/>
      <c r="F28" s="259"/>
      <c r="G28" s="255"/>
      <c r="H28" s="253"/>
      <c r="I28" s="259"/>
      <c r="J28" s="255"/>
      <c r="K28" s="253"/>
      <c r="L28" s="260"/>
      <c r="M28" s="257"/>
      <c r="N28" s="253"/>
      <c r="O28" s="259"/>
      <c r="P28" s="255"/>
      <c r="Q28" s="258"/>
    </row>
    <row r="29" spans="1:17" s="242" customFormat="1" ht="14.25">
      <c r="A29" s="525"/>
      <c r="B29" s="243" t="s">
        <v>43</v>
      </c>
      <c r="C29" s="251"/>
      <c r="D29" s="252"/>
      <c r="E29" s="253"/>
      <c r="F29" s="259"/>
      <c r="G29" s="255"/>
      <c r="H29" s="253"/>
      <c r="I29" s="259"/>
      <c r="J29" s="255"/>
      <c r="K29" s="253"/>
      <c r="L29" s="260"/>
      <c r="M29" s="257"/>
      <c r="N29" s="253"/>
      <c r="O29" s="259"/>
      <c r="P29" s="255"/>
      <c r="Q29" s="258"/>
    </row>
    <row r="30" spans="1:17" s="242" customFormat="1" ht="14.25">
      <c r="A30" s="525"/>
      <c r="B30" s="243" t="s">
        <v>360</v>
      </c>
      <c r="C30" s="261"/>
      <c r="D30" s="262"/>
      <c r="E30" s="263"/>
      <c r="F30" s="264"/>
      <c r="G30" s="265"/>
      <c r="H30" s="263"/>
      <c r="I30" s="264"/>
      <c r="J30" s="265"/>
      <c r="K30" s="263"/>
      <c r="L30" s="266"/>
      <c r="M30" s="267"/>
      <c r="N30" s="263"/>
      <c r="O30" s="264"/>
      <c r="P30" s="265"/>
      <c r="Q30" s="268"/>
    </row>
    <row r="31" spans="1:17" ht="15" thickBot="1">
      <c r="A31" s="526"/>
      <c r="B31" s="269" t="s">
        <v>361</v>
      </c>
      <c r="C31" s="270"/>
      <c r="D31" s="262"/>
      <c r="E31" s="263"/>
      <c r="F31" s="264"/>
      <c r="G31" s="265"/>
      <c r="H31" s="263"/>
      <c r="I31" s="264"/>
      <c r="J31" s="265"/>
      <c r="K31" s="263"/>
      <c r="L31" s="266"/>
      <c r="M31" s="267"/>
      <c r="N31" s="263"/>
      <c r="O31" s="264"/>
      <c r="P31" s="265"/>
      <c r="Q31" s="268"/>
    </row>
    <row r="32" spans="1:17" ht="19.5" customHeight="1" thickBot="1" thickTop="1">
      <c r="A32" s="524" t="str">
        <f>IF(E2="滋賀県中学校","第３Ａブロック","チーム")</f>
        <v>チーム</v>
      </c>
      <c r="B32" s="241"/>
      <c r="C32" s="530" t="s">
        <v>399</v>
      </c>
      <c r="D32" s="531"/>
      <c r="E32" s="532"/>
      <c r="F32" s="530" t="s">
        <v>400</v>
      </c>
      <c r="G32" s="531"/>
      <c r="H32" s="532"/>
      <c r="I32" s="530" t="s">
        <v>401</v>
      </c>
      <c r="J32" s="531"/>
      <c r="K32" s="532"/>
      <c r="L32" s="530" t="s">
        <v>402</v>
      </c>
      <c r="M32" s="531"/>
      <c r="N32" s="532"/>
      <c r="O32" s="530" t="s">
        <v>403</v>
      </c>
      <c r="P32" s="531"/>
      <c r="Q32" s="533"/>
    </row>
    <row r="33" spans="1:17" ht="15" thickTop="1">
      <c r="A33" s="525"/>
      <c r="B33" s="243" t="s">
        <v>425</v>
      </c>
      <c r="C33" s="244"/>
      <c r="D33" s="245"/>
      <c r="E33" s="245"/>
      <c r="F33" s="246"/>
      <c r="G33" s="245"/>
      <c r="H33" s="245"/>
      <c r="I33" s="247"/>
      <c r="J33" s="245"/>
      <c r="K33" s="245"/>
      <c r="L33" s="247"/>
      <c r="M33" s="245"/>
      <c r="N33" s="245"/>
      <c r="O33" s="247"/>
      <c r="P33" s="245"/>
      <c r="Q33" s="248"/>
    </row>
    <row r="34" spans="1:17" s="242" customFormat="1" ht="17.25">
      <c r="A34" s="525"/>
      <c r="B34" s="243" t="s">
        <v>424</v>
      </c>
      <c r="C34" s="249">
        <f>IF(C33="","",VLOOKUP(C33,data!$A$1:$B$570,2,TRUE))</f>
      </c>
      <c r="D34" s="245"/>
      <c r="E34" s="245"/>
      <c r="F34" s="249">
        <f>IF(F33="","",VLOOKUP(F33,data!$A$1:$B$570,2,TRUE))</f>
      </c>
      <c r="G34" s="245"/>
      <c r="H34" s="245"/>
      <c r="I34" s="249">
        <f>IF(I33="","",VLOOKUP(I33,data!$A$1:$B$570,2,TRUE))</f>
      </c>
      <c r="J34" s="245"/>
      <c r="K34" s="245"/>
      <c r="L34" s="249">
        <f>IF(L33="","",VLOOKUP(L33,data!$A$1:$B$570,2,TRUE))</f>
      </c>
      <c r="M34" s="245"/>
      <c r="N34" s="245"/>
      <c r="O34" s="249">
        <f>IF(O33="","",VLOOKUP(O33,data!$A$1:$B$570,2,TRUE))</f>
      </c>
      <c r="P34" s="245"/>
      <c r="Q34" s="248"/>
    </row>
    <row r="35" spans="1:17" ht="14.25">
      <c r="A35" s="525"/>
      <c r="B35" s="243"/>
      <c r="C35" s="250" t="s">
        <v>44</v>
      </c>
      <c r="D35" s="245" t="s">
        <v>639</v>
      </c>
      <c r="E35" s="243" t="s">
        <v>136</v>
      </c>
      <c r="F35" s="250" t="s">
        <v>44</v>
      </c>
      <c r="G35" s="245" t="s">
        <v>639</v>
      </c>
      <c r="H35" s="243" t="s">
        <v>136</v>
      </c>
      <c r="I35" s="250" t="s">
        <v>44</v>
      </c>
      <c r="J35" s="245" t="s">
        <v>639</v>
      </c>
      <c r="K35" s="243" t="s">
        <v>136</v>
      </c>
      <c r="L35" s="250" t="s">
        <v>44</v>
      </c>
      <c r="M35" s="245" t="s">
        <v>639</v>
      </c>
      <c r="N35" s="243" t="s">
        <v>136</v>
      </c>
      <c r="O35" s="250" t="s">
        <v>44</v>
      </c>
      <c r="P35" s="245" t="s">
        <v>639</v>
      </c>
      <c r="Q35" s="248" t="s">
        <v>136</v>
      </c>
    </row>
    <row r="36" spans="1:17" ht="14.25">
      <c r="A36" s="525"/>
      <c r="B36" s="243" t="s">
        <v>727</v>
      </c>
      <c r="C36" s="251"/>
      <c r="D36" s="252"/>
      <c r="E36" s="253"/>
      <c r="F36" s="254"/>
      <c r="G36" s="255"/>
      <c r="H36" s="253"/>
      <c r="I36" s="254"/>
      <c r="J36" s="255"/>
      <c r="K36" s="253"/>
      <c r="L36" s="256"/>
      <c r="M36" s="257"/>
      <c r="N36" s="253"/>
      <c r="O36" s="254"/>
      <c r="P36" s="255"/>
      <c r="Q36" s="258"/>
    </row>
    <row r="37" spans="1:17" ht="14.25">
      <c r="A37" s="525"/>
      <c r="B37" s="243" t="s">
        <v>539</v>
      </c>
      <c r="C37" s="251"/>
      <c r="D37" s="252"/>
      <c r="E37" s="253"/>
      <c r="F37" s="259"/>
      <c r="G37" s="255"/>
      <c r="H37" s="253"/>
      <c r="I37" s="259"/>
      <c r="J37" s="255"/>
      <c r="K37" s="253"/>
      <c r="L37" s="260"/>
      <c r="M37" s="257"/>
      <c r="N37" s="253"/>
      <c r="O37" s="259"/>
      <c r="P37" s="255"/>
      <c r="Q37" s="258"/>
    </row>
    <row r="38" spans="1:17" ht="14.25">
      <c r="A38" s="525"/>
      <c r="B38" s="243" t="s">
        <v>540</v>
      </c>
      <c r="C38" s="251"/>
      <c r="D38" s="252"/>
      <c r="E38" s="253"/>
      <c r="F38" s="259"/>
      <c r="G38" s="255"/>
      <c r="H38" s="253"/>
      <c r="I38" s="259"/>
      <c r="J38" s="255"/>
      <c r="K38" s="253"/>
      <c r="L38" s="260"/>
      <c r="M38" s="257"/>
      <c r="N38" s="253"/>
      <c r="O38" s="259"/>
      <c r="P38" s="255"/>
      <c r="Q38" s="258"/>
    </row>
    <row r="39" spans="1:17" ht="14.25">
      <c r="A39" s="525"/>
      <c r="B39" s="243" t="s">
        <v>259</v>
      </c>
      <c r="C39" s="251"/>
      <c r="D39" s="252"/>
      <c r="E39" s="253"/>
      <c r="F39" s="259"/>
      <c r="G39" s="255"/>
      <c r="H39" s="253"/>
      <c r="I39" s="259"/>
      <c r="J39" s="255"/>
      <c r="K39" s="253"/>
      <c r="L39" s="260"/>
      <c r="M39" s="257"/>
      <c r="N39" s="253"/>
      <c r="O39" s="259"/>
      <c r="P39" s="255"/>
      <c r="Q39" s="258"/>
    </row>
    <row r="40" spans="1:17" ht="14.25">
      <c r="A40" s="525"/>
      <c r="B40" s="243" t="s">
        <v>260</v>
      </c>
      <c r="C40" s="251"/>
      <c r="D40" s="252"/>
      <c r="E40" s="253"/>
      <c r="F40" s="259"/>
      <c r="G40" s="255"/>
      <c r="H40" s="253"/>
      <c r="I40" s="259"/>
      <c r="J40" s="255"/>
      <c r="K40" s="253"/>
      <c r="L40" s="260"/>
      <c r="M40" s="257"/>
      <c r="N40" s="253"/>
      <c r="O40" s="259"/>
      <c r="P40" s="255"/>
      <c r="Q40" s="258"/>
    </row>
    <row r="41" spans="1:17" ht="14.25">
      <c r="A41" s="525"/>
      <c r="B41" s="243" t="s">
        <v>261</v>
      </c>
      <c r="C41" s="251"/>
      <c r="D41" s="252"/>
      <c r="E41" s="253"/>
      <c r="F41" s="259"/>
      <c r="G41" s="255"/>
      <c r="H41" s="253"/>
      <c r="I41" s="259"/>
      <c r="J41" s="255"/>
      <c r="K41" s="253"/>
      <c r="L41" s="259"/>
      <c r="M41" s="255"/>
      <c r="N41" s="253"/>
      <c r="O41" s="259"/>
      <c r="P41" s="255"/>
      <c r="Q41" s="258"/>
    </row>
    <row r="42" spans="1:17" ht="14.25">
      <c r="A42" s="525"/>
      <c r="B42" s="243" t="s">
        <v>43</v>
      </c>
      <c r="C42" s="251"/>
      <c r="D42" s="252"/>
      <c r="E42" s="253"/>
      <c r="F42" s="259"/>
      <c r="G42" s="255"/>
      <c r="H42" s="253"/>
      <c r="I42" s="259"/>
      <c r="J42" s="255"/>
      <c r="K42" s="253"/>
      <c r="L42" s="260"/>
      <c r="M42" s="257"/>
      <c r="N42" s="253"/>
      <c r="O42" s="259"/>
      <c r="P42" s="255"/>
      <c r="Q42" s="258"/>
    </row>
    <row r="43" spans="1:17" ht="14.25">
      <c r="A43" s="525"/>
      <c r="B43" s="243" t="s">
        <v>360</v>
      </c>
      <c r="C43" s="261"/>
      <c r="D43" s="262"/>
      <c r="E43" s="263"/>
      <c r="F43" s="264"/>
      <c r="G43" s="265"/>
      <c r="H43" s="263"/>
      <c r="I43" s="264"/>
      <c r="J43" s="265"/>
      <c r="K43" s="263"/>
      <c r="L43" s="266"/>
      <c r="M43" s="267"/>
      <c r="N43" s="263"/>
      <c r="O43" s="264"/>
      <c r="P43" s="265"/>
      <c r="Q43" s="268"/>
    </row>
    <row r="44" spans="1:17" ht="15" thickBot="1">
      <c r="A44" s="526"/>
      <c r="B44" s="269" t="s">
        <v>361</v>
      </c>
      <c r="C44" s="270"/>
      <c r="D44" s="271"/>
      <c r="E44" s="272"/>
      <c r="F44" s="273"/>
      <c r="G44" s="274"/>
      <c r="H44" s="272"/>
      <c r="I44" s="273"/>
      <c r="J44" s="274"/>
      <c r="K44" s="272"/>
      <c r="L44" s="276"/>
      <c r="M44" s="277"/>
      <c r="N44" s="272"/>
      <c r="O44" s="273"/>
      <c r="P44" s="274"/>
      <c r="Q44" s="275"/>
    </row>
    <row r="45" spans="1:17" ht="19.5" customHeight="1" thickBot="1" thickTop="1">
      <c r="A45" s="524" t="str">
        <f>IF(E2="滋賀県中学校","第３Ｂブロック","チーム")</f>
        <v>チーム</v>
      </c>
      <c r="B45" s="241"/>
      <c r="C45" s="530" t="s">
        <v>722</v>
      </c>
      <c r="D45" s="531"/>
      <c r="E45" s="532"/>
      <c r="F45" s="530" t="s">
        <v>418</v>
      </c>
      <c r="G45" s="531"/>
      <c r="H45" s="532"/>
      <c r="I45" s="530" t="s">
        <v>56</v>
      </c>
      <c r="J45" s="531"/>
      <c r="K45" s="532"/>
      <c r="L45" s="530" t="s">
        <v>57</v>
      </c>
      <c r="M45" s="531"/>
      <c r="N45" s="532"/>
      <c r="O45" s="530" t="s">
        <v>58</v>
      </c>
      <c r="P45" s="531"/>
      <c r="Q45" s="533"/>
    </row>
    <row r="46" spans="1:17" ht="15" thickTop="1">
      <c r="A46" s="525"/>
      <c r="B46" s="243" t="s">
        <v>425</v>
      </c>
      <c r="C46" s="244"/>
      <c r="D46" s="245"/>
      <c r="E46" s="245"/>
      <c r="F46" s="246"/>
      <c r="G46" s="245"/>
      <c r="H46" s="245"/>
      <c r="I46" s="247"/>
      <c r="J46" s="245"/>
      <c r="K46" s="245"/>
      <c r="L46" s="247"/>
      <c r="M46" s="245"/>
      <c r="N46" s="245"/>
      <c r="O46" s="247"/>
      <c r="P46" s="245"/>
      <c r="Q46" s="248"/>
    </row>
    <row r="47" spans="1:17" s="242" customFormat="1" ht="17.25">
      <c r="A47" s="525"/>
      <c r="B47" s="243" t="s">
        <v>424</v>
      </c>
      <c r="C47" s="249">
        <f>IF(C46="","",VLOOKUP(C46,data!$A$1:$B$570,2,TRUE))</f>
      </c>
      <c r="D47" s="245"/>
      <c r="E47" s="245"/>
      <c r="F47" s="249">
        <f>IF(F46="","",VLOOKUP(F46,data!$A$1:$B$570,2,TRUE))</f>
      </c>
      <c r="G47" s="245"/>
      <c r="H47" s="245"/>
      <c r="I47" s="249">
        <f>IF(I46="","",VLOOKUP(I46,data!$A$1:$B$570,2,TRUE))</f>
      </c>
      <c r="J47" s="245"/>
      <c r="K47" s="245"/>
      <c r="L47" s="249">
        <f>IF(L46="","",VLOOKUP(L46,data!$A$1:$B$570,2,TRUE))</f>
      </c>
      <c r="M47" s="245"/>
      <c r="N47" s="245"/>
      <c r="O47" s="249">
        <f>IF(O46="","",VLOOKUP(O46,data!$A$1:$B$570,2,TRUE))</f>
      </c>
      <c r="P47" s="245"/>
      <c r="Q47" s="248"/>
    </row>
    <row r="48" spans="1:17" ht="14.25">
      <c r="A48" s="525"/>
      <c r="B48" s="243"/>
      <c r="C48" s="250" t="s">
        <v>44</v>
      </c>
      <c r="D48" s="245" t="s">
        <v>639</v>
      </c>
      <c r="E48" s="243" t="s">
        <v>136</v>
      </c>
      <c r="F48" s="250" t="s">
        <v>44</v>
      </c>
      <c r="G48" s="245" t="s">
        <v>639</v>
      </c>
      <c r="H48" s="243" t="s">
        <v>136</v>
      </c>
      <c r="I48" s="250" t="s">
        <v>44</v>
      </c>
      <c r="J48" s="245" t="s">
        <v>639</v>
      </c>
      <c r="K48" s="243" t="s">
        <v>136</v>
      </c>
      <c r="L48" s="250" t="s">
        <v>44</v>
      </c>
      <c r="M48" s="245" t="s">
        <v>639</v>
      </c>
      <c r="N48" s="243" t="s">
        <v>136</v>
      </c>
      <c r="O48" s="250" t="s">
        <v>44</v>
      </c>
      <c r="P48" s="245" t="s">
        <v>639</v>
      </c>
      <c r="Q48" s="248" t="s">
        <v>136</v>
      </c>
    </row>
    <row r="49" spans="1:17" ht="14.25">
      <c r="A49" s="525"/>
      <c r="B49" s="243" t="s">
        <v>727</v>
      </c>
      <c r="C49" s="251"/>
      <c r="D49" s="252"/>
      <c r="E49" s="253"/>
      <c r="F49" s="254"/>
      <c r="G49" s="255"/>
      <c r="H49" s="253"/>
      <c r="I49" s="254"/>
      <c r="J49" s="255"/>
      <c r="K49" s="253"/>
      <c r="L49" s="256"/>
      <c r="M49" s="257"/>
      <c r="N49" s="253"/>
      <c r="O49" s="254"/>
      <c r="P49" s="255"/>
      <c r="Q49" s="258"/>
    </row>
    <row r="50" spans="1:17" ht="14.25">
      <c r="A50" s="525"/>
      <c r="B50" s="243" t="s">
        <v>539</v>
      </c>
      <c r="C50" s="251"/>
      <c r="D50" s="252"/>
      <c r="E50" s="253"/>
      <c r="F50" s="259"/>
      <c r="G50" s="255"/>
      <c r="H50" s="253"/>
      <c r="I50" s="259"/>
      <c r="J50" s="255"/>
      <c r="K50" s="253"/>
      <c r="L50" s="260"/>
      <c r="M50" s="257"/>
      <c r="N50" s="253"/>
      <c r="O50" s="259"/>
      <c r="P50" s="255"/>
      <c r="Q50" s="258"/>
    </row>
    <row r="51" spans="1:17" ht="14.25">
      <c r="A51" s="525"/>
      <c r="B51" s="243" t="s">
        <v>540</v>
      </c>
      <c r="C51" s="251"/>
      <c r="D51" s="252"/>
      <c r="E51" s="253"/>
      <c r="F51" s="259"/>
      <c r="G51" s="255"/>
      <c r="H51" s="253"/>
      <c r="I51" s="259"/>
      <c r="J51" s="255"/>
      <c r="K51" s="253"/>
      <c r="L51" s="260"/>
      <c r="M51" s="257"/>
      <c r="N51" s="253"/>
      <c r="O51" s="259"/>
      <c r="P51" s="255"/>
      <c r="Q51" s="258"/>
    </row>
    <row r="52" spans="1:17" ht="14.25">
      <c r="A52" s="525"/>
      <c r="B52" s="243" t="s">
        <v>259</v>
      </c>
      <c r="C52" s="251"/>
      <c r="D52" s="252"/>
      <c r="E52" s="253"/>
      <c r="F52" s="259"/>
      <c r="G52" s="255"/>
      <c r="H52" s="253"/>
      <c r="I52" s="259"/>
      <c r="J52" s="255"/>
      <c r="K52" s="253"/>
      <c r="L52" s="260"/>
      <c r="M52" s="257"/>
      <c r="N52" s="253"/>
      <c r="O52" s="259"/>
      <c r="P52" s="255"/>
      <c r="Q52" s="258"/>
    </row>
    <row r="53" spans="1:17" ht="14.25">
      <c r="A53" s="525"/>
      <c r="B53" s="243" t="s">
        <v>260</v>
      </c>
      <c r="C53" s="251"/>
      <c r="D53" s="252"/>
      <c r="E53" s="253"/>
      <c r="F53" s="259"/>
      <c r="G53" s="255"/>
      <c r="H53" s="253"/>
      <c r="I53" s="259"/>
      <c r="J53" s="255"/>
      <c r="K53" s="253"/>
      <c r="L53" s="260"/>
      <c r="M53" s="257"/>
      <c r="N53" s="253"/>
      <c r="O53" s="259"/>
      <c r="P53" s="255"/>
      <c r="Q53" s="258"/>
    </row>
    <row r="54" spans="1:17" ht="14.25">
      <c r="A54" s="525"/>
      <c r="B54" s="243" t="s">
        <v>261</v>
      </c>
      <c r="C54" s="251"/>
      <c r="D54" s="252"/>
      <c r="E54" s="253"/>
      <c r="F54" s="259"/>
      <c r="G54" s="255"/>
      <c r="H54" s="253"/>
      <c r="I54" s="259"/>
      <c r="J54" s="255"/>
      <c r="K54" s="253"/>
      <c r="L54" s="260"/>
      <c r="M54" s="257"/>
      <c r="N54" s="253"/>
      <c r="O54" s="259"/>
      <c r="P54" s="255"/>
      <c r="Q54" s="258"/>
    </row>
    <row r="55" spans="1:17" ht="14.25">
      <c r="A55" s="525"/>
      <c r="B55" s="243" t="s">
        <v>43</v>
      </c>
      <c r="C55" s="251"/>
      <c r="D55" s="252"/>
      <c r="E55" s="253"/>
      <c r="F55" s="259"/>
      <c r="G55" s="255"/>
      <c r="H55" s="253"/>
      <c r="I55" s="259"/>
      <c r="J55" s="255"/>
      <c r="K55" s="253"/>
      <c r="L55" s="260"/>
      <c r="M55" s="257"/>
      <c r="N55" s="253"/>
      <c r="O55" s="259"/>
      <c r="P55" s="255"/>
      <c r="Q55" s="258"/>
    </row>
    <row r="56" spans="1:17" ht="14.25">
      <c r="A56" s="525"/>
      <c r="B56" s="243" t="s">
        <v>360</v>
      </c>
      <c r="C56" s="261"/>
      <c r="D56" s="262"/>
      <c r="E56" s="263"/>
      <c r="F56" s="264"/>
      <c r="G56" s="265"/>
      <c r="H56" s="263"/>
      <c r="I56" s="264"/>
      <c r="J56" s="265"/>
      <c r="K56" s="263"/>
      <c r="L56" s="264"/>
      <c r="M56" s="265"/>
      <c r="N56" s="263"/>
      <c r="O56" s="264"/>
      <c r="P56" s="265"/>
      <c r="Q56" s="268"/>
    </row>
    <row r="57" spans="1:17" ht="15" thickBot="1">
      <c r="A57" s="526"/>
      <c r="B57" s="269" t="s">
        <v>361</v>
      </c>
      <c r="C57" s="270"/>
      <c r="D57" s="271"/>
      <c r="E57" s="272"/>
      <c r="F57" s="273"/>
      <c r="G57" s="274"/>
      <c r="H57" s="272"/>
      <c r="I57" s="273"/>
      <c r="J57" s="274"/>
      <c r="K57" s="272"/>
      <c r="L57" s="273"/>
      <c r="M57" s="274"/>
      <c r="N57" s="272"/>
      <c r="O57" s="273"/>
      <c r="P57" s="274"/>
      <c r="Q57" s="275"/>
    </row>
    <row r="58" spans="1:17" ht="19.5" customHeight="1" thickBot="1" thickTop="1">
      <c r="A58" s="524" t="str">
        <f>IF(E2="滋賀県中学校","第４ブロック","チーム")</f>
        <v>チーム</v>
      </c>
      <c r="B58" s="241"/>
      <c r="C58" s="530" t="s">
        <v>59</v>
      </c>
      <c r="D58" s="531"/>
      <c r="E58" s="532"/>
      <c r="F58" s="530" t="s">
        <v>60</v>
      </c>
      <c r="G58" s="531"/>
      <c r="H58" s="532"/>
      <c r="I58" s="530" t="s">
        <v>61</v>
      </c>
      <c r="J58" s="531"/>
      <c r="K58" s="532"/>
      <c r="L58" s="530" t="s">
        <v>62</v>
      </c>
      <c r="M58" s="531"/>
      <c r="N58" s="532"/>
      <c r="O58" s="530" t="s">
        <v>63</v>
      </c>
      <c r="P58" s="531"/>
      <c r="Q58" s="533"/>
    </row>
    <row r="59" spans="1:17" ht="15" thickTop="1">
      <c r="A59" s="525"/>
      <c r="B59" s="243" t="s">
        <v>425</v>
      </c>
      <c r="C59" s="244"/>
      <c r="D59" s="245"/>
      <c r="E59" s="245"/>
      <c r="F59" s="246"/>
      <c r="G59" s="245"/>
      <c r="H59" s="245"/>
      <c r="I59" s="247"/>
      <c r="J59" s="245"/>
      <c r="K59" s="245"/>
      <c r="L59" s="247"/>
      <c r="M59" s="245"/>
      <c r="N59" s="245"/>
      <c r="O59" s="247"/>
      <c r="P59" s="245"/>
      <c r="Q59" s="248"/>
    </row>
    <row r="60" spans="1:17" s="242" customFormat="1" ht="17.25">
      <c r="A60" s="525"/>
      <c r="B60" s="243" t="s">
        <v>424</v>
      </c>
      <c r="C60" s="249">
        <f>IF(C59="","",VLOOKUP(C59,data!$A$1:$B$570,2,TRUE))</f>
      </c>
      <c r="D60" s="245"/>
      <c r="E60" s="245"/>
      <c r="F60" s="249">
        <f>IF(F59="","",VLOOKUP(F59,data!$A$1:$B$570,2,TRUE))</f>
      </c>
      <c r="G60" s="245"/>
      <c r="H60" s="245"/>
      <c r="I60" s="249">
        <f>IF(I59="","",VLOOKUP(I59,data!$A$1:$B$570,2,TRUE))</f>
      </c>
      <c r="J60" s="245"/>
      <c r="K60" s="245"/>
      <c r="L60" s="249">
        <f>IF(L59="","",VLOOKUP(L59,data!$A$1:$B$570,2,TRUE))</f>
      </c>
      <c r="M60" s="245"/>
      <c r="N60" s="245"/>
      <c r="O60" s="249">
        <f>IF(O59="","",VLOOKUP(O59,data!$A$1:$B$570,2,TRUE))</f>
      </c>
      <c r="P60" s="245"/>
      <c r="Q60" s="248"/>
    </row>
    <row r="61" spans="1:17" ht="14.25">
      <c r="A61" s="525"/>
      <c r="B61" s="243"/>
      <c r="C61" s="250" t="s">
        <v>44</v>
      </c>
      <c r="D61" s="245" t="s">
        <v>639</v>
      </c>
      <c r="E61" s="243" t="s">
        <v>136</v>
      </c>
      <c r="F61" s="250" t="s">
        <v>44</v>
      </c>
      <c r="G61" s="245" t="s">
        <v>639</v>
      </c>
      <c r="H61" s="243" t="s">
        <v>136</v>
      </c>
      <c r="I61" s="250" t="s">
        <v>44</v>
      </c>
      <c r="J61" s="245" t="s">
        <v>639</v>
      </c>
      <c r="K61" s="243" t="s">
        <v>136</v>
      </c>
      <c r="L61" s="250" t="s">
        <v>44</v>
      </c>
      <c r="M61" s="245" t="s">
        <v>639</v>
      </c>
      <c r="N61" s="243" t="s">
        <v>136</v>
      </c>
      <c r="O61" s="250" t="s">
        <v>44</v>
      </c>
      <c r="P61" s="245" t="s">
        <v>639</v>
      </c>
      <c r="Q61" s="248" t="s">
        <v>136</v>
      </c>
    </row>
    <row r="62" spans="1:17" ht="14.25">
      <c r="A62" s="525"/>
      <c r="B62" s="243" t="s">
        <v>727</v>
      </c>
      <c r="C62" s="251"/>
      <c r="D62" s="252"/>
      <c r="E62" s="253"/>
      <c r="F62" s="254"/>
      <c r="G62" s="255"/>
      <c r="H62" s="253"/>
      <c r="I62" s="254"/>
      <c r="J62" s="255"/>
      <c r="K62" s="253"/>
      <c r="L62" s="254"/>
      <c r="M62" s="255"/>
      <c r="N62" s="253"/>
      <c r="O62" s="254"/>
      <c r="P62" s="255"/>
      <c r="Q62" s="258"/>
    </row>
    <row r="63" spans="1:17" ht="14.25">
      <c r="A63" s="525"/>
      <c r="B63" s="243" t="s">
        <v>539</v>
      </c>
      <c r="C63" s="251"/>
      <c r="D63" s="252"/>
      <c r="E63" s="253"/>
      <c r="F63" s="259"/>
      <c r="G63" s="255"/>
      <c r="H63" s="253"/>
      <c r="I63" s="259"/>
      <c r="J63" s="255"/>
      <c r="K63" s="253"/>
      <c r="L63" s="260"/>
      <c r="M63" s="257"/>
      <c r="N63" s="253"/>
      <c r="O63" s="259"/>
      <c r="P63" s="255"/>
      <c r="Q63" s="258"/>
    </row>
    <row r="64" spans="1:17" ht="14.25">
      <c r="A64" s="525"/>
      <c r="B64" s="243" t="s">
        <v>540</v>
      </c>
      <c r="C64" s="251"/>
      <c r="D64" s="252"/>
      <c r="E64" s="253"/>
      <c r="F64" s="259"/>
      <c r="G64" s="255"/>
      <c r="H64" s="253"/>
      <c r="I64" s="259"/>
      <c r="J64" s="255"/>
      <c r="K64" s="253"/>
      <c r="L64" s="260"/>
      <c r="M64" s="257"/>
      <c r="N64" s="253"/>
      <c r="O64" s="259"/>
      <c r="P64" s="255"/>
      <c r="Q64" s="258"/>
    </row>
    <row r="65" spans="1:17" ht="14.25">
      <c r="A65" s="525"/>
      <c r="B65" s="243" t="s">
        <v>259</v>
      </c>
      <c r="C65" s="251"/>
      <c r="D65" s="252"/>
      <c r="E65" s="253"/>
      <c r="F65" s="259"/>
      <c r="G65" s="255"/>
      <c r="H65" s="253"/>
      <c r="I65" s="259"/>
      <c r="J65" s="255"/>
      <c r="K65" s="253"/>
      <c r="L65" s="260"/>
      <c r="M65" s="257"/>
      <c r="N65" s="253"/>
      <c r="O65" s="259"/>
      <c r="P65" s="255"/>
      <c r="Q65" s="258"/>
    </row>
    <row r="66" spans="1:17" ht="14.25">
      <c r="A66" s="525"/>
      <c r="B66" s="243" t="s">
        <v>260</v>
      </c>
      <c r="C66" s="251"/>
      <c r="D66" s="252"/>
      <c r="E66" s="253"/>
      <c r="F66" s="259"/>
      <c r="G66" s="255"/>
      <c r="H66" s="253"/>
      <c r="I66" s="259"/>
      <c r="J66" s="255"/>
      <c r="K66" s="253"/>
      <c r="L66" s="260"/>
      <c r="M66" s="257"/>
      <c r="N66" s="253"/>
      <c r="O66" s="259"/>
      <c r="P66" s="255"/>
      <c r="Q66" s="258"/>
    </row>
    <row r="67" spans="1:17" ht="14.25">
      <c r="A67" s="525"/>
      <c r="B67" s="243" t="s">
        <v>261</v>
      </c>
      <c r="C67" s="251"/>
      <c r="D67" s="252"/>
      <c r="E67" s="253"/>
      <c r="F67" s="259"/>
      <c r="G67" s="255"/>
      <c r="H67" s="253"/>
      <c r="I67" s="259"/>
      <c r="J67" s="255"/>
      <c r="K67" s="253"/>
      <c r="L67" s="260"/>
      <c r="M67" s="257"/>
      <c r="N67" s="253"/>
      <c r="O67" s="259"/>
      <c r="P67" s="255"/>
      <c r="Q67" s="258"/>
    </row>
    <row r="68" spans="1:17" ht="14.25">
      <c r="A68" s="525"/>
      <c r="B68" s="243" t="s">
        <v>43</v>
      </c>
      <c r="C68" s="251"/>
      <c r="D68" s="252"/>
      <c r="E68" s="253"/>
      <c r="F68" s="259"/>
      <c r="G68" s="255"/>
      <c r="H68" s="253"/>
      <c r="I68" s="259"/>
      <c r="J68" s="255"/>
      <c r="K68" s="253"/>
      <c r="L68" s="260"/>
      <c r="M68" s="257"/>
      <c r="N68" s="253"/>
      <c r="O68" s="259"/>
      <c r="P68" s="255"/>
      <c r="Q68" s="258"/>
    </row>
    <row r="69" spans="1:17" ht="14.25">
      <c r="A69" s="525"/>
      <c r="B69" s="243" t="s">
        <v>360</v>
      </c>
      <c r="C69" s="261"/>
      <c r="D69" s="262"/>
      <c r="E69" s="263"/>
      <c r="F69" s="264"/>
      <c r="G69" s="265"/>
      <c r="H69" s="263"/>
      <c r="I69" s="264"/>
      <c r="J69" s="265"/>
      <c r="K69" s="263"/>
      <c r="L69" s="266"/>
      <c r="M69" s="267"/>
      <c r="N69" s="263"/>
      <c r="O69" s="264"/>
      <c r="P69" s="265"/>
      <c r="Q69" s="268"/>
    </row>
    <row r="70" spans="1:17" ht="15" thickBot="1">
      <c r="A70" s="526"/>
      <c r="B70" s="269" t="s">
        <v>361</v>
      </c>
      <c r="C70" s="270"/>
      <c r="D70" s="271"/>
      <c r="E70" s="272"/>
      <c r="F70" s="273"/>
      <c r="G70" s="274"/>
      <c r="H70" s="272"/>
      <c r="I70" s="273"/>
      <c r="J70" s="274"/>
      <c r="K70" s="272"/>
      <c r="L70" s="276"/>
      <c r="M70" s="277"/>
      <c r="N70" s="272"/>
      <c r="O70" s="273"/>
      <c r="P70" s="274"/>
      <c r="Q70" s="275"/>
    </row>
    <row r="71" spans="1:17" ht="19.5" customHeight="1" thickBot="1" thickTop="1">
      <c r="A71" s="524" t="str">
        <f>IF(E2="滋賀県中学校","第５ブロック","チーム")</f>
        <v>チーム</v>
      </c>
      <c r="B71" s="241"/>
      <c r="C71" s="530" t="s">
        <v>64</v>
      </c>
      <c r="D71" s="531"/>
      <c r="E71" s="532"/>
      <c r="F71" s="530" t="s">
        <v>65</v>
      </c>
      <c r="G71" s="531"/>
      <c r="H71" s="532"/>
      <c r="I71" s="530" t="s">
        <v>66</v>
      </c>
      <c r="J71" s="531"/>
      <c r="K71" s="532"/>
      <c r="L71" s="530" t="s">
        <v>67</v>
      </c>
      <c r="M71" s="531"/>
      <c r="N71" s="532"/>
      <c r="O71" s="530" t="s">
        <v>68</v>
      </c>
      <c r="P71" s="531"/>
      <c r="Q71" s="533"/>
    </row>
    <row r="72" spans="1:17" ht="15" thickTop="1">
      <c r="A72" s="525"/>
      <c r="B72" s="243" t="s">
        <v>425</v>
      </c>
      <c r="C72" s="244"/>
      <c r="D72" s="245"/>
      <c r="E72" s="245"/>
      <c r="F72" s="246"/>
      <c r="G72" s="245"/>
      <c r="H72" s="245"/>
      <c r="I72" s="247"/>
      <c r="J72" s="245"/>
      <c r="K72" s="245"/>
      <c r="L72" s="247"/>
      <c r="M72" s="245"/>
      <c r="N72" s="245"/>
      <c r="O72" s="247"/>
      <c r="P72" s="245"/>
      <c r="Q72" s="248"/>
    </row>
    <row r="73" spans="1:17" s="242" customFormat="1" ht="17.25">
      <c r="A73" s="525"/>
      <c r="B73" s="243" t="s">
        <v>424</v>
      </c>
      <c r="C73" s="249">
        <f>IF(C72="","",VLOOKUP(C72,data!$A$1:$B$570,2,TRUE))</f>
      </c>
      <c r="D73" s="245"/>
      <c r="E73" s="245"/>
      <c r="F73" s="249">
        <f>IF(F72="","",VLOOKUP(F72,data!$A$1:$B$570,2,TRUE))</f>
      </c>
      <c r="G73" s="245"/>
      <c r="H73" s="245"/>
      <c r="I73" s="249">
        <f>IF(I72="","",VLOOKUP(I72,data!$A$1:$B$570,2,TRUE))</f>
      </c>
      <c r="J73" s="245"/>
      <c r="K73" s="245"/>
      <c r="L73" s="249">
        <f>IF(L72="","",VLOOKUP(L72,data!$A$1:$B$570,2,TRUE))</f>
      </c>
      <c r="M73" s="245"/>
      <c r="N73" s="245"/>
      <c r="O73" s="249">
        <f>IF(O72="","",VLOOKUP(O72,data!$A$1:$B$570,2,TRUE))</f>
      </c>
      <c r="P73" s="245"/>
      <c r="Q73" s="248"/>
    </row>
    <row r="74" spans="1:17" ht="14.25">
      <c r="A74" s="525"/>
      <c r="B74" s="243"/>
      <c r="C74" s="250" t="s">
        <v>44</v>
      </c>
      <c r="D74" s="245" t="s">
        <v>639</v>
      </c>
      <c r="E74" s="243" t="s">
        <v>136</v>
      </c>
      <c r="F74" s="250" t="s">
        <v>44</v>
      </c>
      <c r="G74" s="245" t="s">
        <v>639</v>
      </c>
      <c r="H74" s="243" t="s">
        <v>136</v>
      </c>
      <c r="I74" s="250" t="s">
        <v>44</v>
      </c>
      <c r="J74" s="245" t="s">
        <v>639</v>
      </c>
      <c r="K74" s="243" t="s">
        <v>136</v>
      </c>
      <c r="L74" s="250" t="s">
        <v>44</v>
      </c>
      <c r="M74" s="245" t="s">
        <v>639</v>
      </c>
      <c r="N74" s="243" t="s">
        <v>136</v>
      </c>
      <c r="O74" s="250" t="s">
        <v>44</v>
      </c>
      <c r="P74" s="245" t="s">
        <v>639</v>
      </c>
      <c r="Q74" s="248" t="s">
        <v>136</v>
      </c>
    </row>
    <row r="75" spans="1:17" ht="14.25">
      <c r="A75" s="525"/>
      <c r="B75" s="243" t="s">
        <v>727</v>
      </c>
      <c r="C75" s="251"/>
      <c r="D75" s="252"/>
      <c r="E75" s="253"/>
      <c r="F75" s="254"/>
      <c r="G75" s="255"/>
      <c r="H75" s="253"/>
      <c r="I75" s="254"/>
      <c r="J75" s="255"/>
      <c r="K75" s="253"/>
      <c r="L75" s="256"/>
      <c r="M75" s="257"/>
      <c r="N75" s="253"/>
      <c r="O75" s="254"/>
      <c r="P75" s="255"/>
      <c r="Q75" s="258"/>
    </row>
    <row r="76" spans="1:17" ht="14.25">
      <c r="A76" s="525"/>
      <c r="B76" s="243" t="s">
        <v>539</v>
      </c>
      <c r="C76" s="251"/>
      <c r="D76" s="252"/>
      <c r="E76" s="253"/>
      <c r="F76" s="259"/>
      <c r="G76" s="255"/>
      <c r="H76" s="253"/>
      <c r="I76" s="259"/>
      <c r="J76" s="255"/>
      <c r="K76" s="253"/>
      <c r="L76" s="259"/>
      <c r="M76" s="255"/>
      <c r="N76" s="253"/>
      <c r="O76" s="259"/>
      <c r="P76" s="255"/>
      <c r="Q76" s="258"/>
    </row>
    <row r="77" spans="1:17" ht="14.25">
      <c r="A77" s="525"/>
      <c r="B77" s="243" t="s">
        <v>540</v>
      </c>
      <c r="C77" s="251"/>
      <c r="D77" s="252"/>
      <c r="E77" s="253"/>
      <c r="F77" s="259"/>
      <c r="G77" s="255"/>
      <c r="H77" s="253"/>
      <c r="I77" s="259"/>
      <c r="J77" s="255"/>
      <c r="K77" s="253"/>
      <c r="L77" s="260"/>
      <c r="M77" s="257"/>
      <c r="N77" s="253"/>
      <c r="O77" s="259"/>
      <c r="P77" s="255"/>
      <c r="Q77" s="258"/>
    </row>
    <row r="78" spans="1:17" ht="14.25">
      <c r="A78" s="525"/>
      <c r="B78" s="243" t="s">
        <v>259</v>
      </c>
      <c r="C78" s="251"/>
      <c r="D78" s="252"/>
      <c r="E78" s="253"/>
      <c r="F78" s="259"/>
      <c r="G78" s="255"/>
      <c r="H78" s="253"/>
      <c r="I78" s="259"/>
      <c r="J78" s="255"/>
      <c r="K78" s="253"/>
      <c r="L78" s="260"/>
      <c r="M78" s="257"/>
      <c r="N78" s="253"/>
      <c r="O78" s="259"/>
      <c r="P78" s="255"/>
      <c r="Q78" s="258"/>
    </row>
    <row r="79" spans="1:17" ht="14.25">
      <c r="A79" s="525"/>
      <c r="B79" s="243" t="s">
        <v>260</v>
      </c>
      <c r="C79" s="251"/>
      <c r="D79" s="252"/>
      <c r="E79" s="253"/>
      <c r="F79" s="259"/>
      <c r="G79" s="255"/>
      <c r="H79" s="253"/>
      <c r="I79" s="259"/>
      <c r="J79" s="255"/>
      <c r="K79" s="253"/>
      <c r="L79" s="260"/>
      <c r="M79" s="257"/>
      <c r="N79" s="253"/>
      <c r="O79" s="259"/>
      <c r="P79" s="255"/>
      <c r="Q79" s="258"/>
    </row>
    <row r="80" spans="1:17" ht="14.25">
      <c r="A80" s="525"/>
      <c r="B80" s="243" t="s">
        <v>261</v>
      </c>
      <c r="C80" s="251"/>
      <c r="D80" s="252"/>
      <c r="E80" s="253"/>
      <c r="F80" s="259"/>
      <c r="G80" s="255"/>
      <c r="H80" s="253"/>
      <c r="I80" s="259"/>
      <c r="J80" s="255"/>
      <c r="K80" s="253"/>
      <c r="L80" s="260"/>
      <c r="M80" s="257"/>
      <c r="N80" s="253"/>
      <c r="O80" s="259"/>
      <c r="P80" s="255"/>
      <c r="Q80" s="258"/>
    </row>
    <row r="81" spans="1:17" ht="14.25">
      <c r="A81" s="525"/>
      <c r="B81" s="243" t="s">
        <v>43</v>
      </c>
      <c r="C81" s="251"/>
      <c r="D81" s="252"/>
      <c r="E81" s="253"/>
      <c r="F81" s="259"/>
      <c r="G81" s="255"/>
      <c r="H81" s="253"/>
      <c r="I81" s="259"/>
      <c r="J81" s="255"/>
      <c r="K81" s="253"/>
      <c r="L81" s="260"/>
      <c r="M81" s="257"/>
      <c r="N81" s="253"/>
      <c r="O81" s="259"/>
      <c r="P81" s="255"/>
      <c r="Q81" s="258"/>
    </row>
    <row r="82" spans="1:17" ht="14.25">
      <c r="A82" s="525"/>
      <c r="B82" s="243" t="s">
        <v>360</v>
      </c>
      <c r="C82" s="261"/>
      <c r="D82" s="262"/>
      <c r="E82" s="263"/>
      <c r="F82" s="264"/>
      <c r="G82" s="265"/>
      <c r="H82" s="263"/>
      <c r="I82" s="264"/>
      <c r="J82" s="265"/>
      <c r="K82" s="263"/>
      <c r="L82" s="266"/>
      <c r="M82" s="267"/>
      <c r="N82" s="263"/>
      <c r="O82" s="264"/>
      <c r="P82" s="265"/>
      <c r="Q82" s="268"/>
    </row>
    <row r="83" spans="1:17" ht="15" thickBot="1">
      <c r="A83" s="526"/>
      <c r="B83" s="269" t="s">
        <v>361</v>
      </c>
      <c r="C83" s="270"/>
      <c r="D83" s="271"/>
      <c r="E83" s="272"/>
      <c r="F83" s="273"/>
      <c r="G83" s="274"/>
      <c r="H83" s="272"/>
      <c r="I83" s="273"/>
      <c r="J83" s="274"/>
      <c r="K83" s="272"/>
      <c r="L83" s="276"/>
      <c r="M83" s="277"/>
      <c r="N83" s="272"/>
      <c r="O83" s="273"/>
      <c r="P83" s="274"/>
      <c r="Q83" s="275"/>
    </row>
    <row r="84" spans="1:17" ht="19.5" customHeight="1" thickBot="1" thickTop="1">
      <c r="A84" s="524" t="str">
        <f>IF(E2="滋賀県中学校","第６ブロック","チーム")</f>
        <v>チーム</v>
      </c>
      <c r="B84" s="241"/>
      <c r="C84" s="530" t="s">
        <v>69</v>
      </c>
      <c r="D84" s="531"/>
      <c r="E84" s="532"/>
      <c r="F84" s="530" t="s">
        <v>138</v>
      </c>
      <c r="G84" s="531"/>
      <c r="H84" s="532"/>
      <c r="I84" s="530" t="s">
        <v>745</v>
      </c>
      <c r="J84" s="531"/>
      <c r="K84" s="532"/>
      <c r="L84" s="530" t="s">
        <v>746</v>
      </c>
      <c r="M84" s="531"/>
      <c r="N84" s="532"/>
      <c r="O84" s="530" t="s">
        <v>123</v>
      </c>
      <c r="P84" s="531"/>
      <c r="Q84" s="533"/>
    </row>
    <row r="85" spans="1:17" ht="15" thickTop="1">
      <c r="A85" s="525"/>
      <c r="B85" s="243" t="s">
        <v>425</v>
      </c>
      <c r="C85" s="244"/>
      <c r="D85" s="245"/>
      <c r="E85" s="245"/>
      <c r="F85" s="246"/>
      <c r="G85" s="245"/>
      <c r="H85" s="245"/>
      <c r="I85" s="247"/>
      <c r="J85" s="245"/>
      <c r="K85" s="245"/>
      <c r="L85" s="247"/>
      <c r="M85" s="245"/>
      <c r="N85" s="245"/>
      <c r="O85" s="247"/>
      <c r="P85" s="245"/>
      <c r="Q85" s="248"/>
    </row>
    <row r="86" spans="1:17" s="242" customFormat="1" ht="17.25">
      <c r="A86" s="525"/>
      <c r="B86" s="243" t="s">
        <v>424</v>
      </c>
      <c r="C86" s="249">
        <f>IF(C85="","",VLOOKUP(C85,data!$A$1:$B$570,2,TRUE))</f>
      </c>
      <c r="D86" s="245"/>
      <c r="E86" s="245"/>
      <c r="F86" s="249">
        <f>IF(F85="","",VLOOKUP(F85,data!$A$1:$B$570,2,TRUE))</f>
      </c>
      <c r="G86" s="245"/>
      <c r="H86" s="245"/>
      <c r="I86" s="249">
        <f>IF(I85="","",VLOOKUP(I85,data!$A$1:$B$570,2,TRUE))</f>
      </c>
      <c r="J86" s="245"/>
      <c r="K86" s="245"/>
      <c r="L86" s="249">
        <f>IF(L85="","",VLOOKUP(L85,data!$A$1:$B$570,2,TRUE))</f>
      </c>
      <c r="M86" s="245"/>
      <c r="N86" s="245"/>
      <c r="O86" s="249">
        <f>IF(O85="","",VLOOKUP(O85,data!$A$1:$B$570,2,TRUE))</f>
      </c>
      <c r="P86" s="245"/>
      <c r="Q86" s="248"/>
    </row>
    <row r="87" spans="1:17" ht="14.25">
      <c r="A87" s="525"/>
      <c r="B87" s="243"/>
      <c r="C87" s="250" t="s">
        <v>44</v>
      </c>
      <c r="D87" s="245" t="s">
        <v>639</v>
      </c>
      <c r="E87" s="243" t="s">
        <v>136</v>
      </c>
      <c r="F87" s="250" t="s">
        <v>44</v>
      </c>
      <c r="G87" s="245" t="s">
        <v>639</v>
      </c>
      <c r="H87" s="243" t="s">
        <v>136</v>
      </c>
      <c r="I87" s="250" t="s">
        <v>44</v>
      </c>
      <c r="J87" s="245" t="s">
        <v>639</v>
      </c>
      <c r="K87" s="243" t="s">
        <v>136</v>
      </c>
      <c r="L87" s="250" t="s">
        <v>44</v>
      </c>
      <c r="M87" s="245" t="s">
        <v>639</v>
      </c>
      <c r="N87" s="243" t="s">
        <v>136</v>
      </c>
      <c r="O87" s="250" t="s">
        <v>44</v>
      </c>
      <c r="P87" s="245" t="s">
        <v>639</v>
      </c>
      <c r="Q87" s="248" t="s">
        <v>136</v>
      </c>
    </row>
    <row r="88" spans="1:17" ht="14.25">
      <c r="A88" s="525"/>
      <c r="B88" s="243" t="s">
        <v>727</v>
      </c>
      <c r="C88" s="251"/>
      <c r="D88" s="252"/>
      <c r="E88" s="253"/>
      <c r="F88" s="254"/>
      <c r="G88" s="255"/>
      <c r="H88" s="253"/>
      <c r="I88" s="254"/>
      <c r="J88" s="255"/>
      <c r="K88" s="253"/>
      <c r="L88" s="256"/>
      <c r="M88" s="257"/>
      <c r="N88" s="253"/>
      <c r="O88" s="254"/>
      <c r="P88" s="255"/>
      <c r="Q88" s="258"/>
    </row>
    <row r="89" spans="1:17" ht="14.25">
      <c r="A89" s="525"/>
      <c r="B89" s="243" t="s">
        <v>539</v>
      </c>
      <c r="C89" s="251"/>
      <c r="D89" s="252"/>
      <c r="E89" s="253"/>
      <c r="F89" s="259"/>
      <c r="G89" s="255"/>
      <c r="H89" s="253"/>
      <c r="I89" s="259"/>
      <c r="J89" s="255"/>
      <c r="K89" s="253"/>
      <c r="L89" s="260"/>
      <c r="M89" s="257"/>
      <c r="N89" s="253"/>
      <c r="O89" s="259"/>
      <c r="P89" s="255"/>
      <c r="Q89" s="258"/>
    </row>
    <row r="90" spans="1:17" ht="14.25">
      <c r="A90" s="525"/>
      <c r="B90" s="243" t="s">
        <v>540</v>
      </c>
      <c r="C90" s="251"/>
      <c r="D90" s="252"/>
      <c r="E90" s="253"/>
      <c r="F90" s="259"/>
      <c r="G90" s="255"/>
      <c r="H90" s="253"/>
      <c r="I90" s="259"/>
      <c r="J90" s="255"/>
      <c r="K90" s="253"/>
      <c r="L90" s="260"/>
      <c r="M90" s="257"/>
      <c r="N90" s="253"/>
      <c r="O90" s="259"/>
      <c r="P90" s="255"/>
      <c r="Q90" s="258"/>
    </row>
    <row r="91" spans="1:17" ht="14.25">
      <c r="A91" s="525"/>
      <c r="B91" s="243" t="s">
        <v>259</v>
      </c>
      <c r="C91" s="251"/>
      <c r="D91" s="252"/>
      <c r="E91" s="253"/>
      <c r="F91" s="259"/>
      <c r="G91" s="255"/>
      <c r="H91" s="253"/>
      <c r="I91" s="259"/>
      <c r="J91" s="255"/>
      <c r="K91" s="253"/>
      <c r="L91" s="260"/>
      <c r="M91" s="257"/>
      <c r="N91" s="253"/>
      <c r="O91" s="259"/>
      <c r="P91" s="255"/>
      <c r="Q91" s="258"/>
    </row>
    <row r="92" spans="1:17" ht="14.25">
      <c r="A92" s="525"/>
      <c r="B92" s="243" t="s">
        <v>260</v>
      </c>
      <c r="C92" s="251"/>
      <c r="D92" s="252"/>
      <c r="E92" s="253"/>
      <c r="F92" s="259"/>
      <c r="G92" s="255"/>
      <c r="H92" s="253"/>
      <c r="I92" s="259"/>
      <c r="J92" s="255"/>
      <c r="K92" s="253"/>
      <c r="L92" s="259"/>
      <c r="M92" s="255"/>
      <c r="N92" s="253"/>
      <c r="O92" s="259"/>
      <c r="P92" s="255"/>
      <c r="Q92" s="258"/>
    </row>
    <row r="93" spans="1:17" ht="14.25">
      <c r="A93" s="525"/>
      <c r="B93" s="243" t="s">
        <v>261</v>
      </c>
      <c r="C93" s="251"/>
      <c r="D93" s="252"/>
      <c r="E93" s="253"/>
      <c r="F93" s="259"/>
      <c r="G93" s="255"/>
      <c r="H93" s="253"/>
      <c r="I93" s="259"/>
      <c r="J93" s="255"/>
      <c r="K93" s="253"/>
      <c r="L93" s="260"/>
      <c r="M93" s="257"/>
      <c r="N93" s="253"/>
      <c r="O93" s="259"/>
      <c r="P93" s="255"/>
      <c r="Q93" s="258"/>
    </row>
    <row r="94" spans="1:17" ht="14.25">
      <c r="A94" s="525"/>
      <c r="B94" s="243" t="s">
        <v>43</v>
      </c>
      <c r="C94" s="251"/>
      <c r="D94" s="252"/>
      <c r="E94" s="253"/>
      <c r="F94" s="259"/>
      <c r="G94" s="255"/>
      <c r="H94" s="253"/>
      <c r="I94" s="259"/>
      <c r="J94" s="255"/>
      <c r="K94" s="253"/>
      <c r="L94" s="260"/>
      <c r="M94" s="257"/>
      <c r="N94" s="253"/>
      <c r="O94" s="259"/>
      <c r="P94" s="255"/>
      <c r="Q94" s="258"/>
    </row>
    <row r="95" spans="1:17" ht="14.25">
      <c r="A95" s="525"/>
      <c r="B95" s="243" t="s">
        <v>360</v>
      </c>
      <c r="C95" s="261"/>
      <c r="D95" s="262"/>
      <c r="E95" s="263"/>
      <c r="F95" s="264"/>
      <c r="G95" s="265"/>
      <c r="H95" s="263"/>
      <c r="I95" s="264"/>
      <c r="J95" s="265"/>
      <c r="K95" s="263"/>
      <c r="L95" s="266"/>
      <c r="M95" s="267"/>
      <c r="N95" s="263"/>
      <c r="O95" s="264"/>
      <c r="P95" s="265"/>
      <c r="Q95" s="268"/>
    </row>
    <row r="96" spans="1:17" ht="15" thickBot="1">
      <c r="A96" s="526"/>
      <c r="B96" s="269" t="s">
        <v>361</v>
      </c>
      <c r="C96" s="270"/>
      <c r="D96" s="271"/>
      <c r="E96" s="272"/>
      <c r="F96" s="273"/>
      <c r="G96" s="274"/>
      <c r="H96" s="272"/>
      <c r="I96" s="273"/>
      <c r="J96" s="274"/>
      <c r="K96" s="272"/>
      <c r="L96" s="276"/>
      <c r="M96" s="277"/>
      <c r="N96" s="272"/>
      <c r="O96" s="273"/>
      <c r="P96" s="274"/>
      <c r="Q96" s="275"/>
    </row>
    <row r="97" spans="1:17" ht="19.5" customHeight="1" thickBot="1" thickTop="1">
      <c r="A97" s="524" t="str">
        <f>IF(E2="滋賀県中学校","第７ブロック","チーム")</f>
        <v>チーム</v>
      </c>
      <c r="B97" s="241"/>
      <c r="C97" s="527" t="s">
        <v>124</v>
      </c>
      <c r="D97" s="528"/>
      <c r="E97" s="529"/>
      <c r="F97" s="527" t="s">
        <v>125</v>
      </c>
      <c r="G97" s="528"/>
      <c r="H97" s="529"/>
      <c r="I97" s="527" t="s">
        <v>367</v>
      </c>
      <c r="J97" s="528"/>
      <c r="K97" s="529"/>
      <c r="L97" s="527" t="s">
        <v>368</v>
      </c>
      <c r="M97" s="528"/>
      <c r="N97" s="529"/>
      <c r="O97" s="527" t="s">
        <v>411</v>
      </c>
      <c r="P97" s="528"/>
      <c r="Q97" s="534"/>
    </row>
    <row r="98" spans="1:17" ht="14.25">
      <c r="A98" s="525"/>
      <c r="B98" s="243" t="s">
        <v>425</v>
      </c>
      <c r="C98" s="278"/>
      <c r="D98" s="279"/>
      <c r="E98" s="279"/>
      <c r="F98" s="280"/>
      <c r="G98" s="279"/>
      <c r="H98" s="279"/>
      <c r="I98" s="278"/>
      <c r="J98" s="279"/>
      <c r="K98" s="279"/>
      <c r="L98" s="278"/>
      <c r="M98" s="279"/>
      <c r="N98" s="279"/>
      <c r="O98" s="278"/>
      <c r="P98" s="279"/>
      <c r="Q98" s="281"/>
    </row>
    <row r="99" spans="1:17" s="242" customFormat="1" ht="17.25">
      <c r="A99" s="525"/>
      <c r="B99" s="243" t="s">
        <v>424</v>
      </c>
      <c r="C99" s="249">
        <f>IF(C98="","",VLOOKUP(C98,data!$A$1:$B$570,2,TRUE))</f>
      </c>
      <c r="D99" s="245"/>
      <c r="E99" s="245"/>
      <c r="F99" s="249">
        <f>IF(F98="","",VLOOKUP(F98,data!$A$1:$B$570,2,TRUE))</f>
      </c>
      <c r="G99" s="245"/>
      <c r="H99" s="245"/>
      <c r="I99" s="249">
        <f>IF(I98="","",VLOOKUP(I98,data!$A$1:$B$570,2,TRUE))</f>
      </c>
      <c r="J99" s="245"/>
      <c r="K99" s="245"/>
      <c r="L99" s="249">
        <f>IF(L98="","",VLOOKUP(L98,data!$A$1:$B$570,2,TRUE))</f>
      </c>
      <c r="M99" s="245"/>
      <c r="N99" s="245"/>
      <c r="O99" s="249">
        <f>IF(O98="","",VLOOKUP(O98,data!$A$1:$B$570,2,TRUE))</f>
      </c>
      <c r="P99" s="245"/>
      <c r="Q99" s="248"/>
    </row>
    <row r="100" spans="1:17" ht="14.25">
      <c r="A100" s="525"/>
      <c r="B100" s="243"/>
      <c r="C100" s="250" t="s">
        <v>44</v>
      </c>
      <c r="D100" s="245" t="s">
        <v>639</v>
      </c>
      <c r="E100" s="243" t="s">
        <v>136</v>
      </c>
      <c r="F100" s="250" t="s">
        <v>44</v>
      </c>
      <c r="G100" s="245" t="s">
        <v>639</v>
      </c>
      <c r="H100" s="243" t="s">
        <v>136</v>
      </c>
      <c r="I100" s="250" t="s">
        <v>44</v>
      </c>
      <c r="J100" s="245" t="s">
        <v>639</v>
      </c>
      <c r="K100" s="243" t="s">
        <v>136</v>
      </c>
      <c r="L100" s="250" t="s">
        <v>44</v>
      </c>
      <c r="M100" s="245" t="s">
        <v>639</v>
      </c>
      <c r="N100" s="243" t="s">
        <v>136</v>
      </c>
      <c r="O100" s="250" t="s">
        <v>44</v>
      </c>
      <c r="P100" s="245" t="s">
        <v>639</v>
      </c>
      <c r="Q100" s="248" t="s">
        <v>136</v>
      </c>
    </row>
    <row r="101" spans="1:17" ht="14.25">
      <c r="A101" s="525"/>
      <c r="B101" s="243" t="s">
        <v>727</v>
      </c>
      <c r="C101" s="251"/>
      <c r="D101" s="252"/>
      <c r="E101" s="253"/>
      <c r="F101" s="254"/>
      <c r="G101" s="255"/>
      <c r="H101" s="253"/>
      <c r="I101" s="254"/>
      <c r="J101" s="255"/>
      <c r="K101" s="253"/>
      <c r="L101" s="256"/>
      <c r="M101" s="257"/>
      <c r="N101" s="253"/>
      <c r="O101" s="254"/>
      <c r="P101" s="255"/>
      <c r="Q101" s="258"/>
    </row>
    <row r="102" spans="1:17" ht="14.25">
      <c r="A102" s="525"/>
      <c r="B102" s="243" t="s">
        <v>539</v>
      </c>
      <c r="C102" s="251"/>
      <c r="D102" s="252"/>
      <c r="E102" s="253"/>
      <c r="F102" s="259"/>
      <c r="G102" s="255"/>
      <c r="H102" s="253"/>
      <c r="I102" s="259"/>
      <c r="J102" s="255"/>
      <c r="K102" s="253"/>
      <c r="L102" s="260"/>
      <c r="M102" s="257"/>
      <c r="N102" s="253"/>
      <c r="O102" s="259"/>
      <c r="P102" s="255"/>
      <c r="Q102" s="258"/>
    </row>
    <row r="103" spans="1:17" ht="14.25">
      <c r="A103" s="525"/>
      <c r="B103" s="243" t="s">
        <v>540</v>
      </c>
      <c r="C103" s="251"/>
      <c r="D103" s="252"/>
      <c r="E103" s="253"/>
      <c r="F103" s="259"/>
      <c r="G103" s="255"/>
      <c r="H103" s="253"/>
      <c r="I103" s="259"/>
      <c r="J103" s="255"/>
      <c r="K103" s="253"/>
      <c r="L103" s="260"/>
      <c r="M103" s="257"/>
      <c r="N103" s="253"/>
      <c r="O103" s="259"/>
      <c r="P103" s="255"/>
      <c r="Q103" s="258"/>
    </row>
    <row r="104" spans="1:17" ht="14.25">
      <c r="A104" s="525"/>
      <c r="B104" s="243" t="s">
        <v>259</v>
      </c>
      <c r="C104" s="251"/>
      <c r="D104" s="252"/>
      <c r="E104" s="253"/>
      <c r="F104" s="259"/>
      <c r="G104" s="255"/>
      <c r="H104" s="253"/>
      <c r="I104" s="259"/>
      <c r="J104" s="255"/>
      <c r="K104" s="253"/>
      <c r="L104" s="260"/>
      <c r="M104" s="257"/>
      <c r="N104" s="253"/>
      <c r="O104" s="259"/>
      <c r="P104" s="255"/>
      <c r="Q104" s="258"/>
    </row>
    <row r="105" spans="1:17" ht="14.25">
      <c r="A105" s="525"/>
      <c r="B105" s="243" t="s">
        <v>260</v>
      </c>
      <c r="C105" s="251"/>
      <c r="D105" s="252"/>
      <c r="E105" s="253"/>
      <c r="F105" s="259"/>
      <c r="G105" s="255"/>
      <c r="H105" s="253"/>
      <c r="I105" s="259"/>
      <c r="J105" s="255"/>
      <c r="K105" s="253"/>
      <c r="L105" s="260"/>
      <c r="M105" s="257"/>
      <c r="N105" s="253"/>
      <c r="O105" s="259"/>
      <c r="P105" s="255"/>
      <c r="Q105" s="258"/>
    </row>
    <row r="106" spans="1:17" ht="14.25">
      <c r="A106" s="525"/>
      <c r="B106" s="243" t="s">
        <v>261</v>
      </c>
      <c r="C106" s="251"/>
      <c r="D106" s="252"/>
      <c r="E106" s="253"/>
      <c r="F106" s="259"/>
      <c r="G106" s="255"/>
      <c r="H106" s="253"/>
      <c r="I106" s="259"/>
      <c r="J106" s="255"/>
      <c r="K106" s="253"/>
      <c r="L106" s="260"/>
      <c r="M106" s="257"/>
      <c r="N106" s="253"/>
      <c r="O106" s="259"/>
      <c r="P106" s="255"/>
      <c r="Q106" s="258"/>
    </row>
    <row r="107" spans="1:17" ht="14.25">
      <c r="A107" s="525"/>
      <c r="B107" s="243" t="s">
        <v>43</v>
      </c>
      <c r="C107" s="251"/>
      <c r="D107" s="252"/>
      <c r="E107" s="253"/>
      <c r="F107" s="259"/>
      <c r="G107" s="255"/>
      <c r="H107" s="253"/>
      <c r="I107" s="259"/>
      <c r="J107" s="255"/>
      <c r="K107" s="253"/>
      <c r="L107" s="260"/>
      <c r="M107" s="257"/>
      <c r="N107" s="253"/>
      <c r="O107" s="259"/>
      <c r="P107" s="255"/>
      <c r="Q107" s="258"/>
    </row>
    <row r="108" spans="1:17" ht="14.25">
      <c r="A108" s="525"/>
      <c r="B108" s="243" t="s">
        <v>360</v>
      </c>
      <c r="C108" s="261"/>
      <c r="D108" s="262"/>
      <c r="E108" s="263"/>
      <c r="F108" s="264"/>
      <c r="G108" s="265"/>
      <c r="H108" s="263"/>
      <c r="I108" s="264"/>
      <c r="J108" s="265"/>
      <c r="K108" s="263"/>
      <c r="L108" s="264"/>
      <c r="M108" s="265"/>
      <c r="N108" s="263"/>
      <c r="O108" s="264"/>
      <c r="P108" s="265"/>
      <c r="Q108" s="268"/>
    </row>
    <row r="109" spans="1:17" ht="15" thickBot="1">
      <c r="A109" s="526"/>
      <c r="B109" s="269" t="s">
        <v>361</v>
      </c>
      <c r="C109" s="270"/>
      <c r="D109" s="271"/>
      <c r="E109" s="272"/>
      <c r="F109" s="273"/>
      <c r="G109" s="274"/>
      <c r="H109" s="272"/>
      <c r="I109" s="273"/>
      <c r="J109" s="274"/>
      <c r="K109" s="272"/>
      <c r="L109" s="276"/>
      <c r="M109" s="277"/>
      <c r="N109" s="272"/>
      <c r="O109" s="273"/>
      <c r="P109" s="274"/>
      <c r="Q109" s="275"/>
    </row>
    <row r="110" spans="1:17" ht="19.5" customHeight="1" thickBot="1" thickTop="1">
      <c r="A110" s="524" t="str">
        <f>IF(E2="滋賀県中学校","第８ブロック","チーム")</f>
        <v>チーム</v>
      </c>
      <c r="B110" s="241"/>
      <c r="C110" s="530" t="s">
        <v>412</v>
      </c>
      <c r="D110" s="531"/>
      <c r="E110" s="532"/>
      <c r="F110" s="530" t="s">
        <v>262</v>
      </c>
      <c r="G110" s="531"/>
      <c r="H110" s="532"/>
      <c r="I110" s="530" t="s">
        <v>263</v>
      </c>
      <c r="J110" s="531"/>
      <c r="K110" s="532"/>
      <c r="L110" s="530" t="s">
        <v>72</v>
      </c>
      <c r="M110" s="531"/>
      <c r="N110" s="532"/>
      <c r="O110" s="530" t="s">
        <v>73</v>
      </c>
      <c r="P110" s="531"/>
      <c r="Q110" s="533"/>
    </row>
    <row r="111" spans="1:17" ht="15" thickTop="1">
      <c r="A111" s="525"/>
      <c r="B111" s="243" t="s">
        <v>425</v>
      </c>
      <c r="C111" s="244"/>
      <c r="D111" s="245"/>
      <c r="E111" s="245"/>
      <c r="F111" s="246"/>
      <c r="G111" s="245"/>
      <c r="H111" s="245"/>
      <c r="I111" s="247"/>
      <c r="J111" s="245"/>
      <c r="K111" s="245"/>
      <c r="L111" s="247"/>
      <c r="M111" s="245"/>
      <c r="N111" s="245"/>
      <c r="O111" s="247"/>
      <c r="P111" s="245"/>
      <c r="Q111" s="248"/>
    </row>
    <row r="112" spans="1:17" s="242" customFormat="1" ht="17.25">
      <c r="A112" s="525"/>
      <c r="B112" s="243" t="s">
        <v>424</v>
      </c>
      <c r="C112" s="249">
        <f>IF(C111="","",VLOOKUP(C111,data!$A$1:$B$570,2,TRUE))</f>
      </c>
      <c r="D112" s="245"/>
      <c r="E112" s="245"/>
      <c r="F112" s="249">
        <f>IF(F111="","",VLOOKUP(F111,data!$A$1:$B$570,2,TRUE))</f>
      </c>
      <c r="G112" s="245"/>
      <c r="H112" s="245"/>
      <c r="I112" s="249">
        <f>IF(I111="","",VLOOKUP(I111,data!$A$1:$B$570,2,TRUE))</f>
      </c>
      <c r="J112" s="245"/>
      <c r="K112" s="245"/>
      <c r="L112" s="249">
        <f>IF(L111="","",VLOOKUP(L111,data!$A$1:$B$570,2,TRUE))</f>
      </c>
      <c r="M112" s="245"/>
      <c r="N112" s="245"/>
      <c r="O112" s="249">
        <f>IF(O111="","",VLOOKUP(O111,data!$A$1:$B$570,2,TRUE))</f>
      </c>
      <c r="P112" s="245"/>
      <c r="Q112" s="248"/>
    </row>
    <row r="113" spans="1:17" ht="14.25">
      <c r="A113" s="525"/>
      <c r="B113" s="243"/>
      <c r="C113" s="250" t="s">
        <v>44</v>
      </c>
      <c r="D113" s="245" t="s">
        <v>639</v>
      </c>
      <c r="E113" s="243" t="s">
        <v>136</v>
      </c>
      <c r="F113" s="250" t="s">
        <v>44</v>
      </c>
      <c r="G113" s="245" t="s">
        <v>639</v>
      </c>
      <c r="H113" s="243" t="s">
        <v>199</v>
      </c>
      <c r="I113" s="250" t="s">
        <v>44</v>
      </c>
      <c r="J113" s="245" t="s">
        <v>639</v>
      </c>
      <c r="K113" s="243" t="s">
        <v>136</v>
      </c>
      <c r="L113" s="250" t="s">
        <v>44</v>
      </c>
      <c r="M113" s="245" t="s">
        <v>639</v>
      </c>
      <c r="N113" s="243" t="s">
        <v>136</v>
      </c>
      <c r="O113" s="250" t="s">
        <v>44</v>
      </c>
      <c r="P113" s="245" t="s">
        <v>639</v>
      </c>
      <c r="Q113" s="248" t="s">
        <v>136</v>
      </c>
    </row>
    <row r="114" spans="1:17" ht="14.25">
      <c r="A114" s="525"/>
      <c r="B114" s="243" t="s">
        <v>727</v>
      </c>
      <c r="C114" s="251"/>
      <c r="D114" s="252"/>
      <c r="E114" s="253"/>
      <c r="F114" s="254"/>
      <c r="G114" s="255"/>
      <c r="H114" s="253"/>
      <c r="I114" s="254"/>
      <c r="J114" s="255"/>
      <c r="K114" s="253"/>
      <c r="L114" s="256"/>
      <c r="M114" s="257"/>
      <c r="N114" s="253"/>
      <c r="O114" s="254"/>
      <c r="P114" s="255"/>
      <c r="Q114" s="258"/>
    </row>
    <row r="115" spans="1:17" ht="14.25">
      <c r="A115" s="525"/>
      <c r="B115" s="243" t="s">
        <v>539</v>
      </c>
      <c r="C115" s="251"/>
      <c r="D115" s="252"/>
      <c r="E115" s="253"/>
      <c r="F115" s="259"/>
      <c r="G115" s="255"/>
      <c r="H115" s="253"/>
      <c r="I115" s="259"/>
      <c r="J115" s="255"/>
      <c r="K115" s="253"/>
      <c r="L115" s="260"/>
      <c r="M115" s="257"/>
      <c r="N115" s="253"/>
      <c r="O115" s="259"/>
      <c r="P115" s="255"/>
      <c r="Q115" s="258"/>
    </row>
    <row r="116" spans="1:17" ht="14.25">
      <c r="A116" s="525"/>
      <c r="B116" s="243" t="s">
        <v>540</v>
      </c>
      <c r="C116" s="251"/>
      <c r="D116" s="252"/>
      <c r="E116" s="253"/>
      <c r="F116" s="259"/>
      <c r="G116" s="255"/>
      <c r="H116" s="253"/>
      <c r="I116" s="259"/>
      <c r="J116" s="255"/>
      <c r="K116" s="253"/>
      <c r="L116" s="259"/>
      <c r="M116" s="255"/>
      <c r="N116" s="253"/>
      <c r="O116" s="259"/>
      <c r="P116" s="255"/>
      <c r="Q116" s="258"/>
    </row>
    <row r="117" spans="1:17" ht="14.25">
      <c r="A117" s="525"/>
      <c r="B117" s="243" t="s">
        <v>259</v>
      </c>
      <c r="C117" s="251"/>
      <c r="D117" s="252"/>
      <c r="E117" s="253"/>
      <c r="F117" s="259"/>
      <c r="G117" s="255"/>
      <c r="H117" s="253"/>
      <c r="I117" s="259"/>
      <c r="J117" s="255"/>
      <c r="K117" s="253"/>
      <c r="L117" s="260"/>
      <c r="M117" s="257"/>
      <c r="N117" s="253"/>
      <c r="O117" s="259"/>
      <c r="P117" s="255"/>
      <c r="Q117" s="258"/>
    </row>
    <row r="118" spans="1:17" ht="14.25">
      <c r="A118" s="525"/>
      <c r="B118" s="243" t="s">
        <v>260</v>
      </c>
      <c r="C118" s="251"/>
      <c r="D118" s="252"/>
      <c r="E118" s="253"/>
      <c r="F118" s="259"/>
      <c r="G118" s="255"/>
      <c r="H118" s="253"/>
      <c r="I118" s="259"/>
      <c r="J118" s="255"/>
      <c r="K118" s="253"/>
      <c r="L118" s="260"/>
      <c r="M118" s="257"/>
      <c r="N118" s="253"/>
      <c r="O118" s="259"/>
      <c r="P118" s="255"/>
      <c r="Q118" s="258"/>
    </row>
    <row r="119" spans="1:17" ht="14.25">
      <c r="A119" s="525"/>
      <c r="B119" s="243" t="s">
        <v>261</v>
      </c>
      <c r="C119" s="251"/>
      <c r="D119" s="252"/>
      <c r="E119" s="253"/>
      <c r="F119" s="259"/>
      <c r="G119" s="255"/>
      <c r="H119" s="253"/>
      <c r="I119" s="259"/>
      <c r="J119" s="255"/>
      <c r="K119" s="253"/>
      <c r="L119" s="260"/>
      <c r="M119" s="257"/>
      <c r="N119" s="253"/>
      <c r="O119" s="259"/>
      <c r="P119" s="255"/>
      <c r="Q119" s="258"/>
    </row>
    <row r="120" spans="1:17" ht="14.25">
      <c r="A120" s="525"/>
      <c r="B120" s="243" t="s">
        <v>43</v>
      </c>
      <c r="C120" s="251"/>
      <c r="D120" s="252"/>
      <c r="E120" s="253"/>
      <c r="F120" s="259"/>
      <c r="G120" s="255"/>
      <c r="H120" s="253"/>
      <c r="I120" s="259"/>
      <c r="J120" s="255"/>
      <c r="K120" s="253"/>
      <c r="L120" s="260"/>
      <c r="M120" s="257"/>
      <c r="N120" s="253"/>
      <c r="O120" s="259"/>
      <c r="P120" s="255"/>
      <c r="Q120" s="258"/>
    </row>
    <row r="121" spans="1:17" ht="14.25">
      <c r="A121" s="525"/>
      <c r="B121" s="243" t="s">
        <v>360</v>
      </c>
      <c r="C121" s="261"/>
      <c r="D121" s="262"/>
      <c r="E121" s="263"/>
      <c r="F121" s="264"/>
      <c r="G121" s="265"/>
      <c r="H121" s="263"/>
      <c r="I121" s="264"/>
      <c r="J121" s="265"/>
      <c r="K121" s="263"/>
      <c r="L121" s="266"/>
      <c r="M121" s="267"/>
      <c r="N121" s="263"/>
      <c r="O121" s="264"/>
      <c r="P121" s="265"/>
      <c r="Q121" s="268"/>
    </row>
    <row r="122" spans="1:17" ht="15" thickBot="1">
      <c r="A122" s="526"/>
      <c r="B122" s="269" t="s">
        <v>361</v>
      </c>
      <c r="C122" s="270"/>
      <c r="D122" s="271"/>
      <c r="E122" s="272"/>
      <c r="F122" s="273"/>
      <c r="G122" s="274"/>
      <c r="H122" s="272"/>
      <c r="I122" s="273"/>
      <c r="J122" s="274"/>
      <c r="K122" s="272"/>
      <c r="L122" s="276"/>
      <c r="M122" s="277"/>
      <c r="N122" s="272"/>
      <c r="O122" s="273"/>
      <c r="P122" s="274"/>
      <c r="Q122" s="275"/>
    </row>
    <row r="123" spans="1:17" ht="15" thickTop="1">
      <c r="A123" s="245"/>
      <c r="B123" s="245"/>
      <c r="C123" s="245"/>
      <c r="D123" s="245"/>
      <c r="E123" s="245"/>
      <c r="F123" s="245"/>
      <c r="G123" s="245"/>
      <c r="H123" s="245"/>
      <c r="I123" s="245"/>
      <c r="J123" s="245"/>
      <c r="K123" s="245"/>
      <c r="L123" s="245"/>
      <c r="M123" s="245"/>
      <c r="N123" s="245"/>
      <c r="O123" s="245"/>
      <c r="P123" s="245"/>
      <c r="Q123" s="245"/>
    </row>
    <row r="124" spans="1:17" ht="14.25">
      <c r="A124" s="245"/>
      <c r="B124" s="245"/>
      <c r="C124" s="245"/>
      <c r="D124" s="245"/>
      <c r="E124" s="245"/>
      <c r="F124" s="245"/>
      <c r="G124" s="245"/>
      <c r="H124" s="245"/>
      <c r="I124" s="245"/>
      <c r="J124" s="245"/>
      <c r="K124" s="245"/>
      <c r="L124" s="245"/>
      <c r="M124" s="245"/>
      <c r="N124" s="245"/>
      <c r="O124" s="245"/>
      <c r="P124" s="245"/>
      <c r="Q124" s="245"/>
    </row>
    <row r="139" ht="14.25">
      <c r="AB139" s="245"/>
    </row>
    <row r="140" ht="14.25">
      <c r="AB140" s="245"/>
    </row>
    <row r="141" ht="14.25">
      <c r="AB141" s="245"/>
    </row>
    <row r="142" ht="14.25">
      <c r="AB142" s="245"/>
    </row>
    <row r="143" ht="14.25">
      <c r="AB143" s="245"/>
    </row>
    <row r="144" ht="14.25">
      <c r="AB144" s="245"/>
    </row>
    <row r="145" ht="14.25">
      <c r="AB145" s="245"/>
    </row>
    <row r="146" ht="14.25">
      <c r="AB146" s="245"/>
    </row>
    <row r="147" ht="14.25">
      <c r="AB147" s="245"/>
    </row>
    <row r="148" ht="14.25">
      <c r="AB148" s="245"/>
    </row>
    <row r="149" spans="25:28" ht="14.25">
      <c r="Y149" s="223" t="s">
        <v>9</v>
      </c>
      <c r="AB149" s="245"/>
    </row>
    <row r="150" spans="25:28" ht="14.25">
      <c r="Y150" s="223" t="s">
        <v>362</v>
      </c>
      <c r="AB150" s="245"/>
    </row>
    <row r="151" spans="25:28" ht="14.25">
      <c r="Y151" s="223" t="s">
        <v>363</v>
      </c>
      <c r="AB151" s="245"/>
    </row>
    <row r="152" spans="25:28" ht="14.25">
      <c r="Y152" s="223" t="s">
        <v>364</v>
      </c>
      <c r="AB152" s="245"/>
    </row>
    <row r="153" spans="25:28" ht="14.25">
      <c r="Y153" s="223" t="s">
        <v>187</v>
      </c>
      <c r="AB153" s="245"/>
    </row>
    <row r="154" spans="25:28" ht="14.25">
      <c r="Y154" s="223" t="s">
        <v>188</v>
      </c>
      <c r="AB154" s="245"/>
    </row>
    <row r="155" spans="25:28" ht="14.25">
      <c r="Y155" s="223" t="s">
        <v>5</v>
      </c>
      <c r="AB155" s="245"/>
    </row>
    <row r="156" spans="25:28" ht="14.25">
      <c r="Y156" s="223" t="s">
        <v>6</v>
      </c>
      <c r="AB156" s="245"/>
    </row>
    <row r="157" spans="25:28" ht="14.25">
      <c r="Y157" s="223" t="s">
        <v>7</v>
      </c>
      <c r="AB157" s="245"/>
    </row>
    <row r="158" spans="25:28" ht="14.25">
      <c r="Y158" s="223" t="s">
        <v>8</v>
      </c>
      <c r="AB158" s="245"/>
    </row>
    <row r="159" ht="14.25">
      <c r="AB159" s="245"/>
    </row>
    <row r="160" ht="14.25">
      <c r="AB160" s="245"/>
    </row>
    <row r="161" ht="14.25">
      <c r="AB161" s="245"/>
    </row>
    <row r="162" ht="15" thickBot="1">
      <c r="AB162" s="245"/>
    </row>
    <row r="163" spans="27:38" ht="14.25">
      <c r="AA163" s="282"/>
      <c r="AB163" s="283" t="s">
        <v>164</v>
      </c>
      <c r="AC163" s="283"/>
      <c r="AD163" s="283" t="s">
        <v>166</v>
      </c>
      <c r="AE163" s="283" t="s">
        <v>167</v>
      </c>
      <c r="AF163" s="283" t="s">
        <v>168</v>
      </c>
      <c r="AG163" s="283" t="s">
        <v>741</v>
      </c>
      <c r="AH163" s="283" t="s">
        <v>742</v>
      </c>
      <c r="AI163" s="283" t="s">
        <v>743</v>
      </c>
      <c r="AJ163" s="283" t="s">
        <v>744</v>
      </c>
      <c r="AK163" s="283" t="s">
        <v>1054</v>
      </c>
      <c r="AL163" s="284" t="s">
        <v>189</v>
      </c>
    </row>
    <row r="164" spans="27:38" ht="14.25">
      <c r="AA164" s="285" t="s">
        <v>917</v>
      </c>
      <c r="AB164" s="286" t="s">
        <v>422</v>
      </c>
      <c r="AC164" s="286" t="s">
        <v>918</v>
      </c>
      <c r="AD164" s="286" t="s">
        <v>538</v>
      </c>
      <c r="AE164" s="286" t="s">
        <v>538</v>
      </c>
      <c r="AF164" s="286" t="s">
        <v>538</v>
      </c>
      <c r="AG164" s="286" t="s">
        <v>538</v>
      </c>
      <c r="AH164" s="286" t="s">
        <v>538</v>
      </c>
      <c r="AI164" s="286" t="s">
        <v>538</v>
      </c>
      <c r="AJ164" s="286" t="s">
        <v>538</v>
      </c>
      <c r="AK164" s="286" t="s">
        <v>538</v>
      </c>
      <c r="AL164" s="287" t="s">
        <v>538</v>
      </c>
    </row>
    <row r="165" spans="27:38" ht="14.25">
      <c r="AA165" s="288" t="e">
        <f aca="true" t="shared" si="0" ref="AA165:AA209">(IF(AB165="","",IF(RIGHT(AB165,1)="A",SUBSTITUTE(AB165,"A",1,1),IF(RIGHT(AB165,1)="B",SUBSTITUTE(AB165,"B",2,1),IF(RIGHT(AB165,1)="C",SUBSTITUTE(AB165,"C",3,1),IF(RIGHT(AB165,1)="D",SUBSTITUTE(AB165,"D",4,1),IF(RIGHT(AB165,1)="E",SUBSTITUTE(AB165,"E",5,1),AB165&amp;0)))))))*1</f>
        <v>#VALUE!</v>
      </c>
      <c r="AB165" s="289">
        <f>IF($C$7="","",$C$7)</f>
      </c>
      <c r="AC165" s="290">
        <f>IF($C$8="","",$C$8)</f>
      </c>
      <c r="AD165" s="286">
        <f>IF($C$10="","",$C$10&amp;"　("&amp;$D$10&amp;")")</f>
      </c>
      <c r="AE165" s="286">
        <f>IF($C$11="","",$C$11&amp;"　("&amp;$D$11&amp;")")</f>
      </c>
      <c r="AF165" s="286">
        <f>IF($C$12="","",$C$12&amp;"　("&amp;$D$12&amp;")")</f>
      </c>
      <c r="AG165" s="286">
        <f>IF($C$13="","",$C$13&amp;"　("&amp;$D$13&amp;")")</f>
      </c>
      <c r="AH165" s="286">
        <f>IF($C$14="","",$C$14&amp;"　("&amp;$D$14&amp;")")</f>
      </c>
      <c r="AI165" s="286">
        <f>IF($C$15="","",$C$15&amp;"　("&amp;$D$15&amp;")")</f>
      </c>
      <c r="AJ165" s="286">
        <f>IF($C$16="","",$C$16&amp;"　("&amp;$D$16&amp;")")</f>
      </c>
      <c r="AK165" s="286">
        <f>IF($C$17="","",$C$17&amp;"　("&amp;$D$17&amp;")")</f>
      </c>
      <c r="AL165" s="287">
        <f>IF($C$18="","",$C$18&amp;"　("&amp;$D$18&amp;")")</f>
      </c>
    </row>
    <row r="166" spans="27:38" ht="14.25">
      <c r="AA166" s="288" t="e">
        <f t="shared" si="0"/>
        <v>#VALUE!</v>
      </c>
      <c r="AB166" s="291">
        <f>IF($F$7="","",$F$7)</f>
      </c>
      <c r="AC166" s="291">
        <f>IF($F$8="","",$F$8)</f>
      </c>
      <c r="AD166" s="286">
        <f>IF($F$10="","",$F$10&amp;"　("&amp;$G$10&amp;")")</f>
      </c>
      <c r="AE166" s="286">
        <f>IF($F$11="","",$F$11&amp;"　("&amp;$G$11&amp;")")</f>
      </c>
      <c r="AF166" s="286">
        <f>IF($F$12="","",$F$12&amp;"　("&amp;$G$12&amp;")")</f>
      </c>
      <c r="AG166" s="286">
        <f>IF($F$13="","",$F$13&amp;"　("&amp;$G$13&amp;")")</f>
      </c>
      <c r="AH166" s="286">
        <f>IF($F$14="","",$F$14&amp;"　("&amp;$G$14&amp;")")</f>
      </c>
      <c r="AI166" s="286">
        <f>IF($F$15="","",$F$15&amp;"　("&amp;$G$15&amp;")")</f>
      </c>
      <c r="AJ166" s="286">
        <f>IF($F$16="","",$F$16&amp;"　("&amp;$G$16&amp;")")</f>
      </c>
      <c r="AK166" s="286">
        <f>IF($F$17="","",$F$17&amp;"　("&amp;$G$17&amp;")")</f>
      </c>
      <c r="AL166" s="287">
        <f>IF($F$18="","",$F$18&amp;"　("&amp;$G$18&amp;")")</f>
      </c>
    </row>
    <row r="167" spans="27:38" ht="14.25">
      <c r="AA167" s="288" t="e">
        <f t="shared" si="0"/>
        <v>#VALUE!</v>
      </c>
      <c r="AB167" s="289">
        <f>IF($I$7="","",$I$7)</f>
      </c>
      <c r="AC167" s="290">
        <f>IF($I$8="","",$I$8)</f>
      </c>
      <c r="AD167" s="286">
        <f>IF($I$10="","",$I$10&amp;"　("&amp;$J$10&amp;")")</f>
      </c>
      <c r="AE167" s="286">
        <f>IF($I$11="","",$I$11&amp;"　("&amp;$J$11&amp;")")</f>
      </c>
      <c r="AF167" s="286">
        <f>IF($I$12="","",$I$12&amp;"　("&amp;$J$12&amp;")")</f>
      </c>
      <c r="AG167" s="286">
        <f>IF($I$13="","",$I$13&amp;"　("&amp;$J$13&amp;")")</f>
      </c>
      <c r="AH167" s="286">
        <f>IF($I$14="","",$I$14&amp;"　("&amp;$J$14&amp;")")</f>
      </c>
      <c r="AI167" s="286">
        <f>IF($I$15="","",$I$15&amp;"　("&amp;$J$15&amp;")")</f>
      </c>
      <c r="AJ167" s="286">
        <f>IF($I$16="","",$I$16&amp;"　("&amp;$J$16&amp;")")</f>
      </c>
      <c r="AK167" s="286">
        <f>IF($I$17="","",$I$17&amp;"　("&amp;$J$17&amp;")")</f>
      </c>
      <c r="AL167" s="287">
        <f>IF($I$18="","",$I$18&amp;"　("&amp;$J$18&amp;")")</f>
      </c>
    </row>
    <row r="168" spans="27:38" ht="14.25">
      <c r="AA168" s="288" t="e">
        <f t="shared" si="0"/>
        <v>#VALUE!</v>
      </c>
      <c r="AB168" s="291">
        <f>IF($L$7="","",$L$7)</f>
      </c>
      <c r="AC168" s="291">
        <f>IF($L$8="","",$L$8)</f>
      </c>
      <c r="AD168" s="286">
        <f>IF($L$10="","",$L$10&amp;"　("&amp;$M$10&amp;")")</f>
      </c>
      <c r="AE168" s="286">
        <f>IF($L$11="","",$L$11&amp;"　("&amp;$M$11&amp;")")</f>
      </c>
      <c r="AF168" s="286">
        <f>IF($L$12="","",$L$12&amp;"　("&amp;$M$12&amp;")")</f>
      </c>
      <c r="AG168" s="286">
        <f>IF($L$13="","",$L$13&amp;"　("&amp;$M$13&amp;")")</f>
      </c>
      <c r="AH168" s="286">
        <f>IF($L$14="","",$L$14&amp;"　("&amp;$M$14&amp;")")</f>
      </c>
      <c r="AI168" s="286">
        <f>IF($L$15="","",$L$15&amp;"　("&amp;$M$15&amp;")")</f>
      </c>
      <c r="AJ168" s="286">
        <f>IF($L$16="","",$L$16&amp;"　("&amp;$M$16&amp;")")</f>
      </c>
      <c r="AK168" s="286">
        <f>IF($L$17="","",$L$17&amp;"　("&amp;$M$17&amp;")")</f>
      </c>
      <c r="AL168" s="287">
        <f>IF($L$18="","",$L$18&amp;"　("&amp;$M$18&amp;")")</f>
      </c>
    </row>
    <row r="169" spans="27:38" ht="14.25">
      <c r="AA169" s="288" t="e">
        <f t="shared" si="0"/>
        <v>#VALUE!</v>
      </c>
      <c r="AB169" s="289">
        <f>IF($O$7="","",$O$7)</f>
      </c>
      <c r="AC169" s="291">
        <f>IF($O$8="","",$O$8)</f>
      </c>
      <c r="AD169" s="286">
        <f>IF($O$10="","",$O$10&amp;"　("&amp;$P$10&amp;")")</f>
      </c>
      <c r="AE169" s="286">
        <f>IF($O$11="","",$O$11&amp;"　("&amp;$P$11&amp;")")</f>
      </c>
      <c r="AF169" s="286">
        <f>IF($O$12="","",$O$12&amp;"　("&amp;$P$12&amp;")")</f>
      </c>
      <c r="AG169" s="286">
        <f>IF($O$13="","",$O$13&amp;"　("&amp;$P$13&amp;")")</f>
      </c>
      <c r="AH169" s="286">
        <f>IF($O$14="","",$O$14&amp;"　("&amp;$P$14&amp;")")</f>
      </c>
      <c r="AI169" s="286">
        <f>IF($O$15="","",$O$15&amp;"　("&amp;$P$15&amp;")")</f>
      </c>
      <c r="AJ169" s="286">
        <f>IF($O$16="","",$O$16&amp;"　("&amp;$P$16&amp;")")</f>
      </c>
      <c r="AK169" s="286">
        <f>IF($O$17="","",$O$17&amp;"　("&amp;$P$17&amp;")")</f>
      </c>
      <c r="AL169" s="287">
        <f>IF($O$18="","",$O$18&amp;"　("&amp;$P$18&amp;")")</f>
      </c>
    </row>
    <row r="170" spans="27:38" ht="14.25">
      <c r="AA170" s="288" t="e">
        <f t="shared" si="0"/>
        <v>#VALUE!</v>
      </c>
      <c r="AB170" s="289">
        <f>IF($C$20="","",$C$20)</f>
      </c>
      <c r="AC170" s="290">
        <f>IF($C$21="","",$C$21)</f>
      </c>
      <c r="AD170" s="286">
        <f>IF($C$23="","",$C$23&amp;"　("&amp;$D$23&amp;")")</f>
      </c>
      <c r="AE170" s="286">
        <f>IF($C$24="","",$C$24&amp;"　("&amp;$D$24&amp;")")</f>
      </c>
      <c r="AF170" s="286">
        <f>IF($C$25="","",$C$25&amp;"　("&amp;$D$25&amp;")")</f>
      </c>
      <c r="AG170" s="286">
        <f>IF($C$26="","",$C$26&amp;"　("&amp;$D$26&amp;")")</f>
      </c>
      <c r="AH170" s="286">
        <f>IF($C$27="","",$C$27&amp;"　("&amp;$D$27&amp;")")</f>
      </c>
      <c r="AI170" s="286">
        <f>IF($C$28="","",$C$28&amp;"　("&amp;$D$28&amp;")")</f>
      </c>
      <c r="AJ170" s="286">
        <f>IF($C$29="","",$C$29&amp;"　("&amp;$D$29&amp;")")</f>
      </c>
      <c r="AK170" s="286">
        <f>IF($C$30="","",$C$30&amp;"　("&amp;$D$30&amp;")")</f>
      </c>
      <c r="AL170" s="287">
        <f>IF($C$31="","",$C$31&amp;"　("&amp;$D$31&amp;")")</f>
      </c>
    </row>
    <row r="171" spans="27:38" ht="14.25">
      <c r="AA171" s="288" t="e">
        <f t="shared" si="0"/>
        <v>#VALUE!</v>
      </c>
      <c r="AB171" s="289">
        <f>IF($F$20="","",$F$20)</f>
      </c>
      <c r="AC171" s="290">
        <f>IF($F$21="","",$F$21)</f>
      </c>
      <c r="AD171" s="286">
        <f>IF($F$23="","",$F$23&amp;"　("&amp;$G$23&amp;")")</f>
      </c>
      <c r="AE171" s="286">
        <f>IF($F$24="","",$F$24&amp;"　("&amp;$G$24&amp;")")</f>
      </c>
      <c r="AF171" s="286">
        <f>IF($F$25="","",$F$25&amp;"　("&amp;$G$25&amp;")")</f>
      </c>
      <c r="AG171" s="286">
        <f>IF($F$26="","",$F$26&amp;"　("&amp;$G$26&amp;")")</f>
      </c>
      <c r="AH171" s="286">
        <f>IF($F$27="","",$F$27&amp;"　("&amp;$G$27&amp;")")</f>
      </c>
      <c r="AI171" s="286">
        <f>IF($F$28="","",$F$28&amp;"　("&amp;$G$28&amp;")")</f>
      </c>
      <c r="AJ171" s="286">
        <f>IF($F$29="","",$F$29&amp;"　("&amp;$G$29&amp;")")</f>
      </c>
      <c r="AK171" s="286">
        <f>IF($F$30="","",$F$30&amp;"　("&amp;$G$30&amp;")")</f>
      </c>
      <c r="AL171" s="287">
        <f>IF($F$31="","",$F$31&amp;"　("&amp;$G$31&amp;")")</f>
      </c>
    </row>
    <row r="172" spans="27:38" ht="14.25">
      <c r="AA172" s="288" t="e">
        <f t="shared" si="0"/>
        <v>#VALUE!</v>
      </c>
      <c r="AB172" s="291">
        <f>IF($I$20="","",$I$20)</f>
      </c>
      <c r="AC172" s="291">
        <f>IF($I$21="","",$I$21)</f>
      </c>
      <c r="AD172" s="286">
        <f>IF($I$23="","",$I$23&amp;"　("&amp;$J$23&amp;")")</f>
      </c>
      <c r="AE172" s="286">
        <f>IF($I$24="","",$I$24&amp;"　("&amp;$J$24&amp;")")</f>
      </c>
      <c r="AF172" s="286">
        <f>IF($I$25="","",$I$25&amp;"　("&amp;$J$25&amp;")")</f>
      </c>
      <c r="AG172" s="286">
        <f>IF($I$26="","",$I$26&amp;"　("&amp;$J$26&amp;")")</f>
      </c>
      <c r="AH172" s="286">
        <f>IF($I$27="","",$I$27&amp;"　("&amp;$J$27&amp;")")</f>
      </c>
      <c r="AI172" s="286">
        <f>IF($I$28="","",$I$28&amp;"　("&amp;$J$28&amp;")")</f>
      </c>
      <c r="AJ172" s="286">
        <f>IF($I$29="","",$I$29&amp;"　("&amp;$J$29&amp;")")</f>
      </c>
      <c r="AK172" s="286">
        <f>IF($I$30="","",$I$30&amp;"　("&amp;$J$30&amp;")")</f>
      </c>
      <c r="AL172" s="287">
        <f>IF($I$31="","",$I$31&amp;"　("&amp;$J$31&amp;")")</f>
      </c>
    </row>
    <row r="173" spans="27:38" ht="14.25">
      <c r="AA173" s="288" t="e">
        <f t="shared" si="0"/>
        <v>#VALUE!</v>
      </c>
      <c r="AB173" s="289">
        <f>IF($L$20="","",$L$20)</f>
      </c>
      <c r="AC173" s="290">
        <f>IF($L$21="","",$L$21)</f>
      </c>
      <c r="AD173" s="286">
        <f>IF($L$23="","",$L$23&amp;"　("&amp;$M$23&amp;")")</f>
      </c>
      <c r="AE173" s="286">
        <f>IF($L$24="","",$L$24&amp;"　("&amp;$M$24&amp;")")</f>
      </c>
      <c r="AF173" s="286">
        <f>IF($L$25="","",$L$25&amp;"　("&amp;$M$25&amp;")")</f>
      </c>
      <c r="AG173" s="286">
        <f>IF($L$26="","",$L$26&amp;"　("&amp;$M$26&amp;")")</f>
      </c>
      <c r="AH173" s="286">
        <f>IF($L$27="","",$L$27&amp;"　("&amp;$M$27&amp;")")</f>
      </c>
      <c r="AI173" s="286">
        <f>IF($L$28="","",$L$28&amp;"　("&amp;$M$28&amp;")")</f>
      </c>
      <c r="AJ173" s="286">
        <f>IF($L$29="","",$L$29&amp;"　("&amp;$M$29&amp;")")</f>
      </c>
      <c r="AK173" s="286">
        <f>IF($L$30="","",$L$30&amp;"　("&amp;$M$30&amp;")")</f>
      </c>
      <c r="AL173" s="287">
        <f>IF($L$31="","",$L$31&amp;"　("&amp;$M$31&amp;")")</f>
      </c>
    </row>
    <row r="174" spans="27:38" ht="14.25">
      <c r="AA174" s="288" t="e">
        <f t="shared" si="0"/>
        <v>#VALUE!</v>
      </c>
      <c r="AB174" s="289">
        <f>IF($O$20="","",$O$20)</f>
      </c>
      <c r="AC174" s="290">
        <f>IF($O$21="","",$O$21)</f>
      </c>
      <c r="AD174" s="286">
        <f>IF($O$23="","",$O$23&amp;"　("&amp;$P$23&amp;")")</f>
      </c>
      <c r="AE174" s="286">
        <f>IF($O$24="","",$O$24&amp;"　("&amp;$P$24&amp;")")</f>
      </c>
      <c r="AF174" s="286">
        <f>IF($O$25="","",$O$25&amp;"　("&amp;$P$25&amp;")")</f>
      </c>
      <c r="AG174" s="286">
        <f>IF($O$26="","",$O$26&amp;"　("&amp;$P$26&amp;")")</f>
      </c>
      <c r="AH174" s="286">
        <f>IF($O$27="","",$O$27&amp;"　("&amp;$P$27&amp;")")</f>
      </c>
      <c r="AI174" s="286">
        <f>IF($O$28="","",$O$28&amp;"　("&amp;$P$28&amp;")")</f>
      </c>
      <c r="AJ174" s="286">
        <f>IF($O$29="","",$O$29&amp;"　("&amp;$P$29&amp;")")</f>
      </c>
      <c r="AK174" s="286">
        <f>IF($O$30="","",$O$30&amp;"　("&amp;$P$30&amp;")")</f>
      </c>
      <c r="AL174" s="287">
        <f>IF($O$31="","",$O$31&amp;"　("&amp;$P$31&amp;")")</f>
      </c>
    </row>
    <row r="175" spans="27:38" ht="14.25">
      <c r="AA175" s="288" t="e">
        <f t="shared" si="0"/>
        <v>#VALUE!</v>
      </c>
      <c r="AB175" s="289">
        <f>IF($C$33="","",$C$33)</f>
      </c>
      <c r="AC175" s="290">
        <f>IF($C$34="","",$C$34)</f>
      </c>
      <c r="AD175" s="286">
        <f>IF($C$36="","",$C$36&amp;"　("&amp;$D$36&amp;")")</f>
      </c>
      <c r="AE175" s="286">
        <f>IF($C$37="","",$C$37&amp;"　("&amp;$D$37&amp;")")</f>
      </c>
      <c r="AF175" s="286">
        <f>IF($C$38="","",$C$38&amp;"　("&amp;$D$38&amp;")")</f>
      </c>
      <c r="AG175" s="286">
        <f>IF($C$39="","",$C$39&amp;"　("&amp;$D$39&amp;")")</f>
      </c>
      <c r="AH175" s="286">
        <f>IF($C$40="","",$C$40&amp;"　("&amp;$D$40&amp;")")</f>
      </c>
      <c r="AI175" s="286">
        <f>IF($C$41="","",$C$41&amp;"　("&amp;$D$41&amp;")")</f>
      </c>
      <c r="AJ175" s="286">
        <f>IF($C$42="","",$C$42&amp;"　("&amp;$D$42&amp;")")</f>
      </c>
      <c r="AK175" s="286">
        <f>IF($C$43="","",$C$43&amp;"　("&amp;$D$43&amp;")")</f>
      </c>
      <c r="AL175" s="287">
        <f>IF($C$44="","",$C$44&amp;"　("&amp;$D$44&amp;")")</f>
      </c>
    </row>
    <row r="176" spans="27:38" ht="14.25">
      <c r="AA176" s="288" t="e">
        <f t="shared" si="0"/>
        <v>#VALUE!</v>
      </c>
      <c r="AB176" s="289">
        <f>IF($F$33="","",$F$33)</f>
      </c>
      <c r="AC176" s="290">
        <f>IF($F$34="","",$F$34)</f>
      </c>
      <c r="AD176" s="286">
        <f>IF($F$36="","",$F$36&amp;"　("&amp;$G$36&amp;")")</f>
      </c>
      <c r="AE176" s="286">
        <f>IF($F$37="","",$F$37&amp;"　("&amp;$G$37&amp;")")</f>
      </c>
      <c r="AF176" s="286">
        <f>IF($F$38="","",$F$38&amp;"　("&amp;$G$38&amp;")")</f>
      </c>
      <c r="AG176" s="286">
        <f>IF($F$39="","",$F$39&amp;"　("&amp;$G$39&amp;")")</f>
      </c>
      <c r="AH176" s="286">
        <f>IF($F$40="","",$F$40&amp;"　("&amp;$G$40&amp;")")</f>
      </c>
      <c r="AI176" s="286">
        <f>IF($F$41="","",$F$41&amp;"　("&amp;$G$41&amp;")")</f>
      </c>
      <c r="AJ176" s="286">
        <f>IF($F$42="","",$F$42&amp;"　("&amp;$G$42&amp;")")</f>
      </c>
      <c r="AK176" s="286">
        <f>IF($F$43="","",$F$43&amp;"　("&amp;$G$43&amp;")")</f>
      </c>
      <c r="AL176" s="287">
        <f>IF($F$44="","",$F$44&amp;"　("&amp;$G$44&amp;")")</f>
      </c>
    </row>
    <row r="177" spans="27:38" ht="14.25">
      <c r="AA177" s="288" t="e">
        <f t="shared" si="0"/>
        <v>#VALUE!</v>
      </c>
      <c r="AB177" s="289">
        <f>IF($I$33="","",$I$33)</f>
      </c>
      <c r="AC177" s="290">
        <f>IF($I$34="","",$I$34)</f>
      </c>
      <c r="AD177" s="286">
        <f>IF($I$36="","",$I$36&amp;"　("&amp;$J$36&amp;")")</f>
      </c>
      <c r="AE177" s="286">
        <f>IF($I$37="","",$I$37&amp;"　("&amp;$J$37&amp;")")</f>
      </c>
      <c r="AF177" s="286">
        <f>IF($I$38="","",$I$38&amp;"　("&amp;$J$38&amp;")")</f>
      </c>
      <c r="AG177" s="286">
        <f>IF($I$39="","",$I$39&amp;"　("&amp;$J$39&amp;")")</f>
      </c>
      <c r="AH177" s="286">
        <f>IF($I$40="","",$I$40&amp;"　("&amp;$J$40&amp;")")</f>
      </c>
      <c r="AI177" s="286">
        <f>IF($I$41="","",$I$41&amp;"　("&amp;$J$41&amp;")")</f>
      </c>
      <c r="AJ177" s="286">
        <f>IF($I$42="","",$I$42&amp;"　("&amp;$J$42&amp;")")</f>
      </c>
      <c r="AK177" s="286">
        <f>IF($I$43="","",$I$43&amp;"　("&amp;$J$43&amp;")")</f>
      </c>
      <c r="AL177" s="287">
        <f>IF($I$44="","",$I$44&amp;"　("&amp;$J$44&amp;")")</f>
      </c>
    </row>
    <row r="178" spans="27:38" ht="14.25">
      <c r="AA178" s="288" t="e">
        <f t="shared" si="0"/>
        <v>#VALUE!</v>
      </c>
      <c r="AB178" s="289">
        <f>IF($I$72="","",$I$72)</f>
      </c>
      <c r="AC178" s="291">
        <f>IF($I$73="","",$I$73)</f>
      </c>
      <c r="AD178" s="286">
        <f>IF($I$75="","",$I$75&amp;"　("&amp;$J$75&amp;")")</f>
      </c>
      <c r="AE178" s="286">
        <f>IF($I$76="","",$I$76&amp;"　("&amp;$J$76&amp;")")</f>
      </c>
      <c r="AF178" s="286">
        <f>IF($I$77="","",$I$77&amp;"　("&amp;$J$77&amp;")")</f>
      </c>
      <c r="AG178" s="286">
        <f>IF($I$78="","",$I$78&amp;"　("&amp;$J$78&amp;")")</f>
      </c>
      <c r="AH178" s="286">
        <f>IF($I$79="","",$I$79&amp;"　("&amp;$J$79&amp;")")</f>
      </c>
      <c r="AI178" s="286">
        <f>IF($I$80="","",$I$80&amp;"　("&amp;$J$80&amp;")")</f>
      </c>
      <c r="AJ178" s="286">
        <f>IF($I$81="","",$I$81&amp;"　("&amp;$J$81&amp;")")</f>
      </c>
      <c r="AK178" s="286">
        <f>IF($I$82="","",$I$82&amp;"　("&amp;$J$82&amp;")")</f>
      </c>
      <c r="AL178" s="287">
        <f>IF($I$83="","",$I$83&amp;"　("&amp;$J$83&amp;")")</f>
      </c>
    </row>
    <row r="179" spans="27:38" ht="14.25">
      <c r="AA179" s="288" t="e">
        <f t="shared" si="0"/>
        <v>#VALUE!</v>
      </c>
      <c r="AB179" s="289">
        <f>IF($L$33="","",$L$33)</f>
      </c>
      <c r="AC179" s="290">
        <f>IF($L$34="","",$L$34)</f>
      </c>
      <c r="AD179" s="286">
        <f>IF($L$36="","",$L$36&amp;"　("&amp;$M$36&amp;")")</f>
      </c>
      <c r="AE179" s="286">
        <f>IF($L$37="","",$L$37&amp;"　("&amp;$M$37&amp;")")</f>
      </c>
      <c r="AF179" s="286">
        <f>IF($L$38="","",$L$38&amp;"　("&amp;$M$38&amp;")")</f>
      </c>
      <c r="AG179" s="286">
        <f>IF($L$39="","",$L$39&amp;"　("&amp;$M$39&amp;")")</f>
      </c>
      <c r="AH179" s="286">
        <f>IF($L$40="","",$L$40&amp;"　("&amp;$M$40&amp;")")</f>
      </c>
      <c r="AI179" s="286">
        <f>IF($L$41="","",$L$41&amp;"　("&amp;$M$41&amp;")")</f>
      </c>
      <c r="AJ179" s="286">
        <f>IF($L$42="","",$L$42&amp;"　("&amp;$M$42&amp;")")</f>
      </c>
      <c r="AK179" s="286">
        <f>IF($L$43="","",$L$43&amp;"　("&amp;$M$43&amp;")")</f>
      </c>
      <c r="AL179" s="287">
        <f>IF($L$44="","",$L$44&amp;"　("&amp;$M$44&amp;")")</f>
      </c>
    </row>
    <row r="180" spans="27:38" ht="14.25">
      <c r="AA180" s="288" t="e">
        <f t="shared" si="0"/>
        <v>#VALUE!</v>
      </c>
      <c r="AB180" s="289">
        <f>IF($O$33="","",$O$33)</f>
      </c>
      <c r="AC180" s="290">
        <f>IF($O$34="","",$O$34)</f>
      </c>
      <c r="AD180" s="286">
        <f>IF($O$36="","",$O$36&amp;"　("&amp;$P$36&amp;")")</f>
      </c>
      <c r="AE180" s="286">
        <f>IF($O$37="","",$O$37&amp;"　("&amp;$P$37&amp;")")</f>
      </c>
      <c r="AF180" s="286">
        <f>IF($O$38="","",$O$38&amp;"　("&amp;$P$38&amp;")")</f>
      </c>
      <c r="AG180" s="286">
        <f>IF($O$39="","",$O$39&amp;"　("&amp;$P$39&amp;")")</f>
      </c>
      <c r="AH180" s="286">
        <f>IF($O$40="","",$O$40&amp;"　("&amp;$P$40&amp;")")</f>
      </c>
      <c r="AI180" s="286">
        <f>IF($O$41="","",$O$41&amp;"　("&amp;$P$41&amp;")")</f>
      </c>
      <c r="AJ180" s="286">
        <f>IF($O$42="","",$O$42&amp;"　("&amp;$P$42&amp;")")</f>
      </c>
      <c r="AK180" s="286">
        <f>IF($O$43="","",$O$43&amp;"　("&amp;$P$43&amp;")")</f>
      </c>
      <c r="AL180" s="287">
        <f>IF($O$44="","",$O$44&amp;"　("&amp;$P$44&amp;")")</f>
      </c>
    </row>
    <row r="181" spans="27:38" ht="14.25">
      <c r="AA181" s="288" t="e">
        <f t="shared" si="0"/>
        <v>#VALUE!</v>
      </c>
      <c r="AB181" s="289">
        <f>IF($O$46="","",$O$46)</f>
      </c>
      <c r="AC181" s="290">
        <f>IF($O$47="","",$O$47)</f>
      </c>
      <c r="AD181" s="286">
        <f>IF($O$49="","",$O$49&amp;"　("&amp;$P$49&amp;")")</f>
      </c>
      <c r="AE181" s="286">
        <f>IF($O$50="","",$O$50&amp;"　("&amp;$P$50&amp;")")</f>
      </c>
      <c r="AF181" s="286">
        <f>IF($O$51="","",$O$51&amp;"　("&amp;$P$51&amp;")")</f>
      </c>
      <c r="AG181" s="286">
        <f>IF($O$52="","",$O$52&amp;"　("&amp;$P$52&amp;")")</f>
      </c>
      <c r="AH181" s="286">
        <f>IF($O$53="","",$O$53&amp;"　("&amp;$P$53&amp;")")</f>
      </c>
      <c r="AI181" s="286">
        <f>IF($O$54="","",$O$54&amp;"　("&amp;$P$54&amp;")")</f>
      </c>
      <c r="AJ181" s="286">
        <f>IF($O$55="","",$O$55&amp;"　("&amp;$P$55&amp;")")</f>
      </c>
      <c r="AK181" s="286">
        <f>IF($O$56="","",$O$56&amp;"　("&amp;$P$56&amp;")")</f>
      </c>
      <c r="AL181" s="287">
        <f>IF($O$57="","",$O$57&amp;"　("&amp;$P$57&amp;")")</f>
      </c>
    </row>
    <row r="182" spans="27:38" ht="14.25">
      <c r="AA182" s="288" t="e">
        <f t="shared" si="0"/>
        <v>#VALUE!</v>
      </c>
      <c r="AB182" s="289">
        <f>IF($I$59="","",$I$59)</f>
      </c>
      <c r="AC182" s="290">
        <f>IF($I$60="","",$I$60)</f>
      </c>
      <c r="AD182" s="286">
        <f>IF($I$62="","",$I$62&amp;"　("&amp;$J$62&amp;")")</f>
      </c>
      <c r="AE182" s="286">
        <f>IF($I$63="","",$I$63&amp;"　("&amp;$J$63&amp;")")</f>
      </c>
      <c r="AF182" s="286">
        <f>IF($I$64="","",$I$64&amp;"　("&amp;$J$64&amp;")")</f>
      </c>
      <c r="AG182" s="286">
        <f>IF($I$65="","",$I$65&amp;"　("&amp;$J$65&amp;")")</f>
      </c>
      <c r="AH182" s="286">
        <f>IF($I$66="","",$I$66&amp;"　("&amp;$J$66&amp;")")</f>
      </c>
      <c r="AI182" s="286">
        <f>IF($I$67="","",$I$67&amp;"　("&amp;$J$67&amp;")")</f>
      </c>
      <c r="AJ182" s="286">
        <f>IF($I$68="","",$I$68&amp;"　("&amp;$J$68&amp;")")</f>
      </c>
      <c r="AK182" s="286">
        <f>IF($I$69="","",$I$69&amp;"　("&amp;$J$69&amp;")")</f>
      </c>
      <c r="AL182" s="287">
        <f>IF($I$70="","",$I$70&amp;"　("&amp;$J$70&amp;")")</f>
      </c>
    </row>
    <row r="183" spans="27:38" ht="14.25">
      <c r="AA183" s="288" t="e">
        <f t="shared" si="0"/>
        <v>#VALUE!</v>
      </c>
      <c r="AB183" s="289">
        <f>IF($C$98="","",$C$98)</f>
      </c>
      <c r="AC183" s="291">
        <f>IF($C$99="","",$C$99)</f>
      </c>
      <c r="AD183" s="286">
        <f>IF($C$101="","",$C$101&amp;"　("&amp;$D$101&amp;")")</f>
      </c>
      <c r="AE183" s="286">
        <f>IF($C$102="","",$C$102&amp;"　("&amp;$D$102&amp;")")</f>
      </c>
      <c r="AF183" s="286">
        <f>IF($C$103="","",$C$103&amp;"　("&amp;$D$103&amp;")")</f>
      </c>
      <c r="AG183" s="286">
        <f>IF($C$104="","",$C$104&amp;"　("&amp;$D$104&amp;")")</f>
      </c>
      <c r="AH183" s="286">
        <f>IF($C$105="","",$C$105&amp;"　("&amp;$D$105&amp;")")</f>
      </c>
      <c r="AI183" s="286">
        <f>IF($C$106="","",$C$106&amp;"　("&amp;$D$106&amp;")")</f>
      </c>
      <c r="AJ183" s="286">
        <f>IF($C$107="","",$C$107&amp;"　("&amp;$D$107&amp;")")</f>
      </c>
      <c r="AK183" s="286">
        <f>IF($C$108="","",$C$108&amp;"　("&amp;$D$108&amp;")")</f>
      </c>
      <c r="AL183" s="287">
        <f>IF($C$109="","",$C$109&amp;"　("&amp;$D$109&amp;")")</f>
      </c>
    </row>
    <row r="184" spans="27:38" ht="14.25">
      <c r="AA184" s="288" t="e">
        <f t="shared" si="0"/>
        <v>#VALUE!</v>
      </c>
      <c r="AB184" s="291">
        <f>IF($C$111="","",$C$111)</f>
      </c>
      <c r="AC184" s="291">
        <f>IF($C$112="","",$C$112)</f>
      </c>
      <c r="AD184" s="286">
        <f>IF($C$114="","",$C$114&amp;"　("&amp;$D$114&amp;")")</f>
      </c>
      <c r="AE184" s="286">
        <f>IF($C$115="","",$C$115&amp;"　("&amp;$D$115&amp;")")</f>
      </c>
      <c r="AF184" s="286">
        <f>IF($C$116="","",$C$116&amp;"　("&amp;$D$116&amp;")")</f>
      </c>
      <c r="AG184" s="286">
        <f>IF($C$117="","",$C$117&amp;"　("&amp;$D$117&amp;")")</f>
      </c>
      <c r="AH184" s="286">
        <f>IF($C$118="","",$C$118&amp;"　("&amp;$D$118&amp;")")</f>
      </c>
      <c r="AI184" s="286">
        <f>IF($C$119="","",$C$119&amp;"　("&amp;$D$119&amp;")")</f>
      </c>
      <c r="AJ184" s="286">
        <f>IF($C$120="","",$C$120&amp;"　("&amp;$D$120&amp;")")</f>
      </c>
      <c r="AK184" s="286">
        <f>IF($C$121="","",$C$121&amp;"　("&amp;$D$121&amp;")")</f>
      </c>
      <c r="AL184" s="287">
        <f>IF($C$122="","",$C$122&amp;"　("&amp;$D$122&amp;")")</f>
      </c>
    </row>
    <row r="185" spans="27:38" ht="14.25">
      <c r="AA185" s="288" t="e">
        <f t="shared" si="0"/>
        <v>#VALUE!</v>
      </c>
      <c r="AB185" s="289">
        <f>IF($F$111="","",$F$111)</f>
      </c>
      <c r="AC185" s="291">
        <f>IF($F$112="","",$F$112)</f>
      </c>
      <c r="AD185" s="286">
        <f>IF($F$114="","",$F$114&amp;"　("&amp;$G$114&amp;")")</f>
      </c>
      <c r="AE185" s="286">
        <f>IF($F$115="","",$F$115&amp;"　("&amp;$G$115&amp;")")</f>
      </c>
      <c r="AF185" s="286">
        <f>IF($F$116="","",$F$116&amp;"　("&amp;$G$116&amp;")")</f>
      </c>
      <c r="AG185" s="286">
        <f>IF($F$117="","",$F$117&amp;"　("&amp;$G$117&amp;")")</f>
      </c>
      <c r="AH185" s="286">
        <f>IF($F$118="","",$F$118&amp;"　("&amp;$G$118&amp;")")</f>
      </c>
      <c r="AI185" s="286">
        <f>IF($F$119="","",$F$119&amp;"　("&amp;$G$119&amp;")")</f>
      </c>
      <c r="AJ185" s="286">
        <f>IF($F$120="","",$F$120&amp;"　("&amp;$G$120&amp;")")</f>
      </c>
      <c r="AK185" s="286">
        <f>IF($F$121="","",$F$121&amp;"　("&amp;$G$121&amp;")")</f>
      </c>
      <c r="AL185" s="287">
        <f>IF($F$122="","",$F$122&amp;"　("&amp;$G$122&amp;")")</f>
      </c>
    </row>
    <row r="186" spans="27:38" ht="14.25">
      <c r="AA186" s="288" t="e">
        <f t="shared" si="0"/>
        <v>#VALUE!</v>
      </c>
      <c r="AB186" s="291">
        <f>IF($I$111="","",$I$111)</f>
      </c>
      <c r="AC186" s="291">
        <f>IF($I$112="","",$I$112)</f>
      </c>
      <c r="AD186" s="286">
        <f>IF($I$114="","",$I$114&amp;"　("&amp;$J$114&amp;")")</f>
      </c>
      <c r="AE186" s="286">
        <f>IF($I$115="","",$I$115&amp;"　("&amp;$J$115&amp;")")</f>
      </c>
      <c r="AF186" s="286">
        <f>IF($I$116="","",$I$116&amp;"　("&amp;$J$116&amp;")")</f>
      </c>
      <c r="AG186" s="286">
        <f>IF($I$117="","",$I$117&amp;"　("&amp;$J$117&amp;")")</f>
      </c>
      <c r="AH186" s="286">
        <f>IF($I$118="","",$I$118&amp;"　("&amp;$J$118&amp;")")</f>
      </c>
      <c r="AI186" s="286">
        <f>IF($I$119="","",$I$119&amp;"　("&amp;$J$119&amp;")")</f>
      </c>
      <c r="AJ186" s="286">
        <f>IF($I$120="","",$I$120&amp;"　("&amp;$J$120&amp;")")</f>
      </c>
      <c r="AK186" s="286">
        <f>IF($I$121="","",$I$121&amp;"　("&amp;$J$121&amp;")")</f>
      </c>
      <c r="AL186" s="287">
        <f>IF($I$122="","",$I$122&amp;"　("&amp;$J$122&amp;")")</f>
      </c>
    </row>
    <row r="187" spans="27:38" ht="14.25">
      <c r="AA187" s="288" t="e">
        <f t="shared" si="0"/>
        <v>#VALUE!</v>
      </c>
      <c r="AB187" s="289">
        <f>IF($L$111="","",$L$111)</f>
      </c>
      <c r="AC187" s="291">
        <f>IF($L$112="","",$L$112)</f>
      </c>
      <c r="AD187" s="286">
        <f>IF($L$114="","",$L$114&amp;"　("&amp;$M$114&amp;")")</f>
      </c>
      <c r="AE187" s="286">
        <f>IF($L$115="","",$L$115&amp;"　("&amp;$M$115&amp;")")</f>
      </c>
      <c r="AF187" s="286">
        <f>IF($L$116="","",$L$116&amp;"　("&amp;$M$116&amp;")")</f>
      </c>
      <c r="AG187" s="286">
        <f>IF($L$117="","",$L$117&amp;"　("&amp;$M$117&amp;")")</f>
      </c>
      <c r="AH187" s="286">
        <f>IF($L$118="","",$L$118&amp;"　("&amp;$M$118&amp;")")</f>
      </c>
      <c r="AI187" s="286">
        <f>IF($L$119="","",$L$119&amp;"　("&amp;$M$119&amp;")")</f>
      </c>
      <c r="AJ187" s="286">
        <f>IF($L$120="","",$L$120&amp;"　("&amp;$M$120&amp;")")</f>
      </c>
      <c r="AK187" s="286">
        <f>IF($L$121="","",$L$121&amp;"　("&amp;$M$121&amp;")")</f>
      </c>
      <c r="AL187" s="287">
        <f>IF($L$122="","",$L$122&amp;"　("&amp;$M$122&amp;")")</f>
      </c>
    </row>
    <row r="188" spans="27:38" ht="14.25">
      <c r="AA188" s="288" t="e">
        <f t="shared" si="0"/>
        <v>#VALUE!</v>
      </c>
      <c r="AB188" s="289">
        <f>IF($L$85="","",$L$85)</f>
      </c>
      <c r="AC188" s="291">
        <f>IF($L$86="","",$L$86)</f>
      </c>
      <c r="AD188" s="286">
        <f>IF($L$88="","",$L$88&amp;"　("&amp;$M$88&amp;")")</f>
      </c>
      <c r="AE188" s="286">
        <f>IF($L$89="","",$L$89&amp;"　("&amp;$M$89&amp;")")</f>
      </c>
      <c r="AF188" s="286">
        <f>IF($L$90="","",$L$90&amp;"　("&amp;$M$90&amp;")")</f>
      </c>
      <c r="AG188" s="286">
        <f>IF($L$91="","",$L$91&amp;"　("&amp;$M$91&amp;")")</f>
      </c>
      <c r="AH188" s="286">
        <f>IF($L$92="","",$L$92&amp;"　("&amp;$M$92&amp;")")</f>
      </c>
      <c r="AI188" s="286">
        <f>IF($L$93="","",$L$93&amp;"　("&amp;$M$93&amp;")")</f>
      </c>
      <c r="AJ188" s="286">
        <f>IF($L$94="","",$L$94&amp;"　("&amp;$M$94&amp;")")</f>
      </c>
      <c r="AK188" s="286">
        <f>IF($L$95="","",$L$95&amp;"　("&amp;$M$95&amp;")")</f>
      </c>
      <c r="AL188" s="287">
        <f>IF($L$96="","",$L$96&amp;"　("&amp;$M$96&amp;")")</f>
      </c>
    </row>
    <row r="189" spans="27:38" ht="14.25">
      <c r="AA189" s="288" t="e">
        <f t="shared" si="0"/>
        <v>#VALUE!</v>
      </c>
      <c r="AB189" s="291">
        <f>IF($O$85="","",$O$85)</f>
      </c>
      <c r="AC189" s="291">
        <f>IF($O$86="","",$O$86)</f>
      </c>
      <c r="AD189" s="286">
        <f>IF($O$88="","",$O$88&amp;"　("&amp;$P$88&amp;")")</f>
      </c>
      <c r="AE189" s="286">
        <f>IF($O$89="","",$O$89&amp;"　("&amp;$P$89&amp;")")</f>
      </c>
      <c r="AF189" s="286">
        <f>IF($O$90="","",$O$90&amp;"　("&amp;$P$90&amp;")")</f>
      </c>
      <c r="AG189" s="286">
        <f>IF($O$91="","",$O$91&amp;"　("&amp;$P$91&amp;")")</f>
      </c>
      <c r="AH189" s="286">
        <f>IF($O$92="","",$O$92&amp;"　("&amp;$P$92&amp;")")</f>
      </c>
      <c r="AI189" s="286">
        <f>IF($O$93="","",$O$93&amp;"　("&amp;$P$93&amp;")")</f>
      </c>
      <c r="AJ189" s="286">
        <f>IF($O$94="","",$O$94&amp;"　("&amp;$P$94&amp;")")</f>
      </c>
      <c r="AK189" s="286">
        <f>IF($O$95="","",$O$95&amp;"　("&amp;$P$95&amp;")")</f>
      </c>
      <c r="AL189" s="287">
        <f>IF($O$96="","",$O$96&amp;"　("&amp;$P$96&amp;")")</f>
      </c>
    </row>
    <row r="190" spans="27:38" ht="14.25">
      <c r="AA190" s="288" t="e">
        <f t="shared" si="0"/>
        <v>#VALUE!</v>
      </c>
      <c r="AB190" s="289">
        <f>IF($L$59="","",$L$59)</f>
      </c>
      <c r="AC190" s="290">
        <f>IF($L$60="","",$L$60)</f>
      </c>
      <c r="AD190" s="286">
        <f>IF($L$62="","",$L$62&amp;"　("&amp;$M$62&amp;")")</f>
      </c>
      <c r="AE190" s="286">
        <f>IF($L$63="","",$L$63&amp;"　("&amp;$M$63&amp;")")</f>
      </c>
      <c r="AF190" s="286">
        <f>IF($L$64="","",$L$64&amp;"　("&amp;$M$64&amp;")")</f>
      </c>
      <c r="AG190" s="286">
        <f>IF($L$65="","",$L$65&amp;"　("&amp;$M$65&amp;")")</f>
      </c>
      <c r="AH190" s="286">
        <f>IF($L$66="","",$L$66&amp;"　("&amp;$M$66&amp;")")</f>
      </c>
      <c r="AI190" s="286">
        <f>IF($L$67="","",$L$67&amp;"　("&amp;$M$67&amp;")")</f>
      </c>
      <c r="AJ190" s="286">
        <f>IF($L$68="","",$L$68&amp;"　("&amp;$M$68&amp;")")</f>
      </c>
      <c r="AK190" s="286">
        <f>IF($L$69="","",$L$69&amp;"　("&amp;$M$69&amp;")")</f>
      </c>
      <c r="AL190" s="287">
        <f>IF($L$70="","",$L$70&amp;"　("&amp;$M$70&amp;")")</f>
      </c>
    </row>
    <row r="191" spans="27:38" ht="14.25">
      <c r="AA191" s="288" t="e">
        <f t="shared" si="0"/>
        <v>#VALUE!</v>
      </c>
      <c r="AB191" s="289">
        <f>IF($C$59="","",$C$59)</f>
      </c>
      <c r="AC191" s="290">
        <f>IF($C$60="","",$C$60)</f>
      </c>
      <c r="AD191" s="286">
        <f>IF($C$62="","",$C$62&amp;"　("&amp;$D$62&amp;")")</f>
      </c>
      <c r="AE191" s="286">
        <f>IF($C$63="","",$C$63&amp;"　("&amp;$D$63&amp;")")</f>
      </c>
      <c r="AF191" s="286">
        <f>IF($C$64="","",$C$64&amp;"　("&amp;$D$64&amp;")")</f>
      </c>
      <c r="AG191" s="286">
        <f>IF($C$65="","",$C$65&amp;"　("&amp;$D$65&amp;")")</f>
      </c>
      <c r="AH191" s="286">
        <f>IF($C$66="","",$C$66&amp;"　("&amp;$D$66&amp;")")</f>
      </c>
      <c r="AI191" s="286">
        <f>IF($C$67="","",$C$67&amp;"　("&amp;$D$67&amp;")")</f>
      </c>
      <c r="AJ191" s="286">
        <f>IF($C$68="","",$C$68&amp;"　("&amp;$D$68&amp;")")</f>
      </c>
      <c r="AK191" s="286">
        <f>IF($C$69="","",$C$69&amp;"　("&amp;$D$69&amp;")")</f>
      </c>
      <c r="AL191" s="287">
        <f>IF($C$70="","",$C$70&amp;"　("&amp;$D$70&amp;")")</f>
      </c>
    </row>
    <row r="192" spans="27:38" ht="14.25">
      <c r="AA192" s="288" t="e">
        <f t="shared" si="0"/>
        <v>#VALUE!</v>
      </c>
      <c r="AB192" s="289">
        <f>IF($I$98="","",$I$98)</f>
      </c>
      <c r="AC192" s="291">
        <f>IF($I$99="","",$I$99)</f>
      </c>
      <c r="AD192" s="286">
        <f>IF($I$101="","",$I$101&amp;"　("&amp;$J$101&amp;")")</f>
      </c>
      <c r="AE192" s="286">
        <f>IF($I$102="","",$I$102&amp;"　("&amp;$J$102&amp;")")</f>
      </c>
      <c r="AF192" s="286">
        <f>IF($I$103="","",$I$103&amp;"　("&amp;$J$103&amp;")")</f>
      </c>
      <c r="AG192" s="286">
        <f>IF($I$104="","",$I$104&amp;"　("&amp;$J$104&amp;")")</f>
      </c>
      <c r="AH192" s="286">
        <f>IF($I$105="","",$I$105&amp;"　("&amp;$J$105&amp;")")</f>
      </c>
      <c r="AI192" s="286">
        <f>IF($I$106="","",$I$106&amp;"　("&amp;$J$106&amp;")")</f>
      </c>
      <c r="AJ192" s="286">
        <f>IF($I$107="","",$I$107&amp;"　("&amp;$J$107&amp;")")</f>
      </c>
      <c r="AK192" s="286">
        <f>IF($I$108="","",$I$108&amp;"　("&amp;$J$108&amp;")")</f>
      </c>
      <c r="AL192" s="287">
        <f>IF($I$109="","",$I$109&amp;"　("&amp;$J$109&amp;")")</f>
      </c>
    </row>
    <row r="193" spans="27:38" ht="14.25">
      <c r="AA193" s="288" t="e">
        <f t="shared" si="0"/>
        <v>#VALUE!</v>
      </c>
      <c r="AB193" s="289">
        <f>IF($F$59="","",$F$59)</f>
      </c>
      <c r="AC193" s="290">
        <f>IF($F$60="","",$F$60)</f>
      </c>
      <c r="AD193" s="286">
        <f>IF($F$62="","",$F$62&amp;"　("&amp;$G$62&amp;")")</f>
      </c>
      <c r="AE193" s="286">
        <f>IF($F$63="","",$F$63&amp;"　("&amp;$G$63&amp;")")</f>
      </c>
      <c r="AF193" s="286">
        <f>IF($F$64="","",$F$64&amp;"　("&amp;$G$64&amp;")")</f>
      </c>
      <c r="AG193" s="286">
        <f>IF($F$65="","",$F$65&amp;"　("&amp;$G$65&amp;")")</f>
      </c>
      <c r="AH193" s="286">
        <f>IF($F$66="","",$F$66&amp;"　("&amp;$G$66&amp;")")</f>
      </c>
      <c r="AI193" s="286">
        <f>IF($F$67="","",$F$67&amp;"　("&amp;$G$67&amp;")")</f>
      </c>
      <c r="AJ193" s="286">
        <f>IF($F$68="","",$F$68&amp;"　("&amp;$G$68&amp;")")</f>
      </c>
      <c r="AK193" s="286">
        <f>IF($F$69="","",$F$69&amp;"　("&amp;$G$69&amp;")")</f>
      </c>
      <c r="AL193" s="287">
        <f>IF($F$70="","",$F$70&amp;"　("&amp;$G$70&amp;")")</f>
      </c>
    </row>
    <row r="194" spans="27:38" ht="14.25">
      <c r="AA194" s="288" t="e">
        <f t="shared" si="0"/>
        <v>#VALUE!</v>
      </c>
      <c r="AB194" s="289">
        <f>IF($L$46="","",$L$46)</f>
      </c>
      <c r="AC194" s="290">
        <f>IF($L$47="","",$L$47)</f>
      </c>
      <c r="AD194" s="286">
        <f>IF($L$49="","",$L$49&amp;"　("&amp;$M$49&amp;")")</f>
      </c>
      <c r="AE194" s="286">
        <f>IF($L$50="","",$L$50&amp;"　("&amp;$M$50&amp;")")</f>
      </c>
      <c r="AF194" s="286">
        <f>IF($L$51="","",$L$51&amp;"　("&amp;$M$51&amp;")")</f>
      </c>
      <c r="AG194" s="286">
        <f>IF($L$52="","",$L$52&amp;"　("&amp;$M$52&amp;")")</f>
      </c>
      <c r="AH194" s="286">
        <f>IF($L$53="","",$L$53&amp;"　("&amp;$M$53&amp;")")</f>
      </c>
      <c r="AI194" s="286">
        <f>IF($L$54="","",$L$54&amp;"　("&amp;$M$54&amp;")")</f>
      </c>
      <c r="AJ194" s="286">
        <f>IF($L$55="","",$L$55&amp;"　("&amp;$M$55&amp;")")</f>
      </c>
      <c r="AK194" s="286">
        <f>IF($L$56="","",$L$56&amp;"　("&amp;$M$56&amp;")")</f>
      </c>
      <c r="AL194" s="287">
        <f>IF($L$57="","",$L$57&amp;"　("&amp;$M$57&amp;")")</f>
      </c>
    </row>
    <row r="195" spans="27:38" ht="14.25">
      <c r="AA195" s="288" t="e">
        <f t="shared" si="0"/>
        <v>#VALUE!</v>
      </c>
      <c r="AB195" s="289">
        <f>IF($L$98="","",$L$98)</f>
      </c>
      <c r="AC195" s="291">
        <f>IF($L$99="","",$L$99)</f>
      </c>
      <c r="AD195" s="286">
        <f>IF($L$101="","",$L$101&amp;"　("&amp;$M$101&amp;")")</f>
      </c>
      <c r="AE195" s="286">
        <f>IF($L$102="","",$L$102&amp;"　("&amp;$M$102&amp;")")</f>
      </c>
      <c r="AF195" s="286">
        <f>IF($L$103="","",$L$103&amp;"　("&amp;$M$103&amp;")")</f>
      </c>
      <c r="AG195" s="286">
        <f>IF($L$104="","",$L$104&amp;"　("&amp;$M$104&amp;")")</f>
      </c>
      <c r="AH195" s="286">
        <f>IF($L$105="","",$L$105&amp;"　("&amp;$M$105&amp;")")</f>
      </c>
      <c r="AI195" s="286">
        <f>IF($L$106="","",$L$106&amp;"　("&amp;$M$106&amp;")")</f>
      </c>
      <c r="AJ195" s="286">
        <f>IF($L$107="","",$L$107&amp;"　("&amp;$M$107&amp;")")</f>
      </c>
      <c r="AK195" s="286">
        <f>IF($L$108="","",$L$108&amp;"　("&amp;$M$108&amp;")")</f>
      </c>
      <c r="AL195" s="287">
        <f>IF($L$109="","",$L$109&amp;"　("&amp;$M$109&amp;")")</f>
      </c>
    </row>
    <row r="196" spans="27:38" ht="14.25">
      <c r="AA196" s="288" t="e">
        <f t="shared" si="0"/>
        <v>#VALUE!</v>
      </c>
      <c r="AB196" s="289">
        <f>IF($I$46="","",$I$46)</f>
      </c>
      <c r="AC196" s="290">
        <f>IF($I$47="","",$I$47)</f>
      </c>
      <c r="AD196" s="286">
        <f>IF($I$49="","",$I$49&amp;"　("&amp;$J$49&amp;")")</f>
      </c>
      <c r="AE196" s="286">
        <f>IF($I$50="","",$I$50&amp;"　("&amp;$J$50&amp;")")</f>
      </c>
      <c r="AF196" s="286">
        <f>IF($I$51="","",$I$51&amp;"　("&amp;$J$51&amp;")")</f>
      </c>
      <c r="AG196" s="286">
        <f>IF($I$52="","",$I$52&amp;"　("&amp;$J$52&amp;")")</f>
      </c>
      <c r="AH196" s="286">
        <f>IF($I$53="","",$I$53&amp;"　("&amp;$J$53&amp;")")</f>
      </c>
      <c r="AI196" s="286">
        <f>IF($I$54="","",$I$54&amp;"　("&amp;$J$54&amp;")")</f>
      </c>
      <c r="AJ196" s="286">
        <f>IF($I$55="","",$I$55&amp;"　("&amp;$J$55&amp;")")</f>
      </c>
      <c r="AK196" s="286">
        <f>IF($I$56="","",$I$56&amp;"　("&amp;$J$56&amp;")")</f>
      </c>
      <c r="AL196" s="287">
        <f>IF($I$57="","",$I$57&amp;"　("&amp;$J$57&amp;")")</f>
      </c>
    </row>
    <row r="197" spans="27:38" ht="14.25">
      <c r="AA197" s="288" t="e">
        <f t="shared" si="0"/>
        <v>#VALUE!</v>
      </c>
      <c r="AB197" s="291">
        <f>IF($F$98="","",$F$98)</f>
      </c>
      <c r="AC197" s="291">
        <f>IF($F$99="","",$F$99)</f>
      </c>
      <c r="AD197" s="286">
        <f>IF($F$101="","",$F$101&amp;"　("&amp;$G$101&amp;")")</f>
      </c>
      <c r="AE197" s="286">
        <f>IF($F$102="","",$F$102&amp;"　("&amp;$G$102&amp;")")</f>
      </c>
      <c r="AF197" s="286">
        <f>IF($F$103="","",$F$103&amp;"　("&amp;$G$103&amp;")")</f>
      </c>
      <c r="AG197" s="286">
        <f>IF($F$104="","",$F$104&amp;"　("&amp;$G$104&amp;")")</f>
      </c>
      <c r="AH197" s="286">
        <f>IF($F$105="","",$F$105&amp;"　("&amp;$G$105&amp;")")</f>
      </c>
      <c r="AI197" s="286">
        <f>IF($F$106="","",$F$106&amp;"　("&amp;$G$106&amp;")")</f>
      </c>
      <c r="AJ197" s="286">
        <f>IF($F$107="","",$F$107&amp;"　("&amp;$G$107&amp;")")</f>
      </c>
      <c r="AK197" s="286">
        <f>IF($F$108="","",$F$108&amp;"　("&amp;$G$108&amp;")")</f>
      </c>
      <c r="AL197" s="287">
        <f>IF($F$109="","",$F$109&amp;"　("&amp;$G$109&amp;")")</f>
      </c>
    </row>
    <row r="198" spans="27:38" ht="14.25">
      <c r="AA198" s="288" t="e">
        <f t="shared" si="0"/>
        <v>#VALUE!</v>
      </c>
      <c r="AB198" s="289">
        <f>IF($F$46="","",$F$46)</f>
      </c>
      <c r="AC198" s="290">
        <f>IF($F$47="","",$F$47)</f>
      </c>
      <c r="AD198" s="286">
        <f>IF($F$49="","",$F$49&amp;"　("&amp;$G$49&amp;")")</f>
      </c>
      <c r="AE198" s="286">
        <f>IF($F$50="","",$F$50&amp;"　("&amp;$G$50&amp;")")</f>
      </c>
      <c r="AF198" s="286">
        <f>IF($F$51="","",$F$51&amp;"　("&amp;$G$51&amp;")")</f>
      </c>
      <c r="AG198" s="286">
        <f>IF($F$52="","",$F$52&amp;"　("&amp;$G$52&amp;")")</f>
      </c>
      <c r="AH198" s="286">
        <f>IF($F$53="","",$F$53&amp;"　("&amp;$G$53&amp;")")</f>
      </c>
      <c r="AI198" s="286">
        <f>IF($F$54="","",$F$54&amp;"　("&amp;$G$54&amp;")")</f>
      </c>
      <c r="AJ198" s="286">
        <f>IF($F$55="","",$F$55&amp;"　("&amp;$G$55&amp;")")</f>
      </c>
      <c r="AK198" s="286">
        <f>IF($F$56="","",$F$56&amp;"　("&amp;$G$56&amp;")")</f>
      </c>
      <c r="AL198" s="287">
        <f>IF($F$57="","",$F$57&amp;"　("&amp;$G$57&amp;")")</f>
      </c>
    </row>
    <row r="199" spans="27:38" ht="14.25">
      <c r="AA199" s="288" t="e">
        <f t="shared" si="0"/>
        <v>#VALUE!</v>
      </c>
      <c r="AB199" s="291">
        <f>IF($I$85="","",$I$85)</f>
      </c>
      <c r="AC199" s="291">
        <f>IF($I$86="","",$I$86)</f>
      </c>
      <c r="AD199" s="286">
        <f>IF($I$88="","",$I$88&amp;"　("&amp;$J$88&amp;")")</f>
      </c>
      <c r="AE199" s="286">
        <f>IF($I$89="","",$I$89&amp;"　("&amp;$J$89&amp;")")</f>
      </c>
      <c r="AF199" s="286">
        <f>IF($I$90="","",$I$90&amp;"　("&amp;$J$90&amp;")")</f>
      </c>
      <c r="AG199" s="286">
        <f>IF($I$91="","",$I$91&amp;"　("&amp;$J$91&amp;")")</f>
      </c>
      <c r="AH199" s="286">
        <f>IF($I$92="","",$I$92&amp;"　("&amp;$J$92&amp;")")</f>
      </c>
      <c r="AI199" s="286">
        <f>IF($I$93="","",$I$93&amp;"　("&amp;$J$93&amp;")")</f>
      </c>
      <c r="AJ199" s="286">
        <f>IF($I$94="","",$I$94&amp;"　("&amp;$J$94&amp;")")</f>
      </c>
      <c r="AK199" s="286">
        <f>IF($I$95="","",$I$95&amp;"　("&amp;$J$95&amp;")")</f>
      </c>
      <c r="AL199" s="287">
        <f>IF($I$96="","",$I$96&amp;"　("&amp;$J$96&amp;")")</f>
      </c>
    </row>
    <row r="200" spans="27:38" ht="14.25">
      <c r="AA200" s="288" t="e">
        <f t="shared" si="0"/>
        <v>#VALUE!</v>
      </c>
      <c r="AB200" s="289">
        <f>IF($F$85="","",$F$85)</f>
      </c>
      <c r="AC200" s="291">
        <f>IF($F$86="","",$F$86)</f>
      </c>
      <c r="AD200" s="286">
        <f>IF($F$88="","",$F$88&amp;"　("&amp;$G$88&amp;")")</f>
      </c>
      <c r="AE200" s="286">
        <f>IF($F$89="","",$F$89&amp;"　("&amp;$G$89&amp;")")</f>
      </c>
      <c r="AF200" s="286">
        <f>IF($F$90="","",$F$90&amp;"　("&amp;$G$90&amp;")")</f>
      </c>
      <c r="AG200" s="286">
        <f>IF($F$91="","",$F$91&amp;"　("&amp;$G$91&amp;")")</f>
      </c>
      <c r="AH200" s="286">
        <f>IF($F$92="","",$F$92&amp;"　("&amp;$G$92&amp;")")</f>
      </c>
      <c r="AI200" s="286">
        <f>IF($F$93="","",$F$93&amp;"　("&amp;$G$93&amp;")")</f>
      </c>
      <c r="AJ200" s="286">
        <f>IF($F$94="","",$F$94&amp;"　("&amp;$G$94&amp;")")</f>
      </c>
      <c r="AK200" s="286">
        <f>IF($F$95="","",$F$95&amp;"　("&amp;$G$95&amp;")")</f>
      </c>
      <c r="AL200" s="287">
        <f>IF($F$96="","",$F$96&amp;"　("&amp;$G$96&amp;")")</f>
      </c>
    </row>
    <row r="201" spans="27:38" ht="14.25">
      <c r="AA201" s="288" t="e">
        <f t="shared" si="0"/>
        <v>#VALUE!</v>
      </c>
      <c r="AB201" s="289">
        <f>IF($C$46="","",$C$46)</f>
      </c>
      <c r="AC201" s="290">
        <f>IF($C$47="","",$C$47)</f>
      </c>
      <c r="AD201" s="286">
        <f>IF($C$49="","",$C$49&amp;"　("&amp;$D$49&amp;")")</f>
      </c>
      <c r="AE201" s="286">
        <f>IF($C$50="","",$C$50&amp;"　("&amp;$D$50&amp;")")</f>
      </c>
      <c r="AF201" s="286">
        <f>IF($C$51="","",$C$51&amp;"　("&amp;$D$51&amp;")")</f>
      </c>
      <c r="AG201" s="286">
        <f>IF($C$52="","",$C$52&amp;"　("&amp;$D$52&amp;")")</f>
      </c>
      <c r="AH201" s="286">
        <f>IF($C$53="","",$C$53&amp;"　("&amp;$D$53&amp;")")</f>
      </c>
      <c r="AI201" s="286">
        <f>IF($C$54="","",$C$54&amp;"　("&amp;$D$54&amp;")")</f>
      </c>
      <c r="AJ201" s="286">
        <f>IF($C$55="","",$C$55&amp;"　("&amp;$D$55&amp;")")</f>
      </c>
      <c r="AK201" s="286">
        <f>IF($C$56="","",$C$56&amp;"　("&amp;$D$56&amp;")")</f>
      </c>
      <c r="AL201" s="287">
        <f>IF($C$57="","",$C$57&amp;"　("&amp;$D$57&amp;")")</f>
      </c>
    </row>
    <row r="202" spans="27:38" ht="14.25">
      <c r="AA202" s="288" t="e">
        <f t="shared" si="0"/>
        <v>#VALUE!</v>
      </c>
      <c r="AB202" s="289">
        <f>IF($O$59="","",$O$59)</f>
      </c>
      <c r="AC202" s="290">
        <f>IF($O$60="","",$O$60)</f>
      </c>
      <c r="AD202" s="286">
        <f>IF($O$62="","",$O$62&amp;"　("&amp;$P$62&amp;")")</f>
      </c>
      <c r="AE202" s="286">
        <f>IF($O$63="","",$O$63&amp;"　("&amp;$P$63&amp;")")</f>
      </c>
      <c r="AF202" s="286">
        <f>IF($O$64="","",$O$64&amp;"　("&amp;$P$64&amp;")")</f>
      </c>
      <c r="AG202" s="286">
        <f>IF($O$65="","",$O$65&amp;"　("&amp;$P$65&amp;")")</f>
      </c>
      <c r="AH202" s="286">
        <f>IF($O$66="","",$O$66&amp;"　("&amp;$P$66&amp;")")</f>
      </c>
      <c r="AI202" s="286">
        <f>IF($O$67="","",$O$67&amp;"　("&amp;$P$67&amp;")")</f>
      </c>
      <c r="AJ202" s="286">
        <f>IF($O$68="","",$O$68&amp;"　("&amp;$P$68&amp;")")</f>
      </c>
      <c r="AK202" s="286">
        <f>IF($O$69="","",$O$69&amp;"　("&amp;$P$69&amp;")")</f>
      </c>
      <c r="AL202" s="287">
        <f>IF($O$70="","",$O$70&amp;"　("&amp;$P$70&amp;")")</f>
      </c>
    </row>
    <row r="203" spans="27:38" ht="14.25">
      <c r="AA203" s="288" t="e">
        <f t="shared" si="0"/>
        <v>#VALUE!</v>
      </c>
      <c r="AB203" s="289">
        <f>IF($C$72="","",$C$72)</f>
      </c>
      <c r="AC203" s="291">
        <f>IF($C$73="","",$C$73)</f>
      </c>
      <c r="AD203" s="286">
        <f>IF($C$75="","",$C$75&amp;"　("&amp;$D$75&amp;")")</f>
      </c>
      <c r="AE203" s="286">
        <f>IF($C$76="","",$C$76&amp;"　("&amp;$D$76&amp;")")</f>
      </c>
      <c r="AF203" s="286">
        <f>IF($C$77="","",$C$77&amp;"　("&amp;$D$77&amp;")")</f>
      </c>
      <c r="AG203" s="286">
        <f>IF($C$78="","",$C$78&amp;"　("&amp;$D$78&amp;")")</f>
      </c>
      <c r="AH203" s="286">
        <f>IF($C$79="","",$C$79&amp;"　("&amp;$D$79&amp;")")</f>
      </c>
      <c r="AI203" s="286">
        <f>IF($C$80="","",$C$80&amp;"　("&amp;$D$80&amp;")")</f>
      </c>
      <c r="AJ203" s="286">
        <f>IF($C$81="","",$C$81&amp;"　("&amp;$D$81&amp;")")</f>
      </c>
      <c r="AK203" s="286">
        <f>IF($C$82="","",$C$82&amp;"　("&amp;$D$82&amp;")")</f>
      </c>
      <c r="AL203" s="287">
        <f>IF($C$83="","",$C$83&amp;"　("&amp;$D$83&amp;")")</f>
      </c>
    </row>
    <row r="204" spans="27:38" ht="14.25">
      <c r="AA204" s="292" t="e">
        <f t="shared" si="0"/>
        <v>#VALUE!</v>
      </c>
      <c r="AB204" s="291">
        <f>IF($F$72="","",$F$72)</f>
      </c>
      <c r="AC204" s="291">
        <f>IF($F$73="","",$F$73)</f>
      </c>
      <c r="AD204" s="286">
        <f>IF($F$75="","",$F$75&amp;"　("&amp;$G$75&amp;")")</f>
      </c>
      <c r="AE204" s="286">
        <f>IF($F$76="","",$F$76&amp;"　("&amp;$G$76&amp;")")</f>
      </c>
      <c r="AF204" s="286">
        <f>IF($F$77="","",$F$77&amp;"　("&amp;$G$77&amp;")")</f>
      </c>
      <c r="AG204" s="286">
        <f>IF($F$78="","",$F$78&amp;"　("&amp;$G$78&amp;")")</f>
      </c>
      <c r="AH204" s="286">
        <f>IF($F$79="","",$F$79&amp;"　("&amp;$G$79&amp;")")</f>
      </c>
      <c r="AI204" s="286">
        <f>IF($F$80="","",$F$80&amp;"　("&amp;$G$80&amp;")")</f>
      </c>
      <c r="AJ204" s="286">
        <f>IF($F$81="","",$F$81&amp;"　("&amp;$G$81&amp;")")</f>
      </c>
      <c r="AK204" s="286">
        <f>IF($F$82="","",$F$82&amp;"　("&amp;$G$82&amp;")")</f>
      </c>
      <c r="AL204" s="287">
        <f>IF($F$83="","",$F$83&amp;"　("&amp;$G$83&amp;")")</f>
      </c>
    </row>
    <row r="205" spans="27:38" ht="14.25">
      <c r="AA205" s="288" t="e">
        <f t="shared" si="0"/>
        <v>#VALUE!</v>
      </c>
      <c r="AB205" s="289">
        <f>IF($O$72="","",$O$72)</f>
      </c>
      <c r="AC205" s="291">
        <f>IF($O$73="","",$O$73)</f>
      </c>
      <c r="AD205" s="286">
        <f>IF($O$75="","",$O$75&amp;"　("&amp;$P$75&amp;")")</f>
      </c>
      <c r="AE205" s="286">
        <f>IF($O$76="","",$O$76&amp;"　("&amp;$P$76&amp;")")</f>
      </c>
      <c r="AF205" s="286">
        <f>IF($O$77="","",$O$77&amp;"　("&amp;$P$77&amp;")")</f>
      </c>
      <c r="AG205" s="286">
        <f>IF($O$78="","",$O$78&amp;"　("&amp;$P$78&amp;")")</f>
      </c>
      <c r="AH205" s="286">
        <f>IF($O$79="","",$O$79&amp;"　("&amp;$P$79&amp;")")</f>
      </c>
      <c r="AI205" s="286">
        <f>IF($O$80="","",$O$80&amp;"　("&amp;$P$80&amp;")")</f>
      </c>
      <c r="AJ205" s="286">
        <f>IF($O$81="","",$O$81&amp;"　("&amp;$P$81&amp;")")</f>
      </c>
      <c r="AK205" s="286">
        <f>IF($O$82="","",$O$82&amp;"　("&amp;$P$82&amp;")")</f>
      </c>
      <c r="AL205" s="287">
        <f>IF($O$83="","",$O$83&amp;"　("&amp;$P$83&amp;")")</f>
      </c>
    </row>
    <row r="206" spans="27:38" ht="14.25">
      <c r="AA206" s="288" t="e">
        <f t="shared" si="0"/>
        <v>#VALUE!</v>
      </c>
      <c r="AB206" s="291">
        <f>IF($C$85="","",$C$85)</f>
      </c>
      <c r="AC206" s="291">
        <f>IF($C$86="","",$C$86)</f>
      </c>
      <c r="AD206" s="286">
        <f>IF($C$88="","",$C$88&amp;"　("&amp;$D$88&amp;")")</f>
      </c>
      <c r="AE206" s="286">
        <f>IF($C$89="","",$C$89&amp;"　("&amp;$D$89&amp;")")</f>
      </c>
      <c r="AF206" s="286">
        <f>IF($C$90="","",$C$90&amp;"　("&amp;$D$90&amp;")")</f>
      </c>
      <c r="AG206" s="286">
        <f>IF($C$91="","",$C$91&amp;"　("&amp;$D$91&amp;")")</f>
      </c>
      <c r="AH206" s="286">
        <f>IF($C$92="","",$C$92&amp;"　("&amp;$D$92&amp;")")</f>
      </c>
      <c r="AI206" s="286">
        <f>IF($C$93="","",$C$93&amp;"　("&amp;$D$93&amp;")")</f>
      </c>
      <c r="AJ206" s="286">
        <f>IF($C$94="","",$C$94&amp;"　("&amp;$D$94&amp;")")</f>
      </c>
      <c r="AK206" s="286">
        <f>IF($C$95="","",$C$95&amp;"　("&amp;$D$95&amp;")")</f>
      </c>
      <c r="AL206" s="287">
        <f>IF($C$96="","",$C$96&amp;"　("&amp;$D$96&amp;")")</f>
      </c>
    </row>
    <row r="207" spans="27:38" ht="14.25">
      <c r="AA207" s="288" t="e">
        <f t="shared" si="0"/>
        <v>#VALUE!</v>
      </c>
      <c r="AB207" s="291">
        <f>IF($L$72="","",$L$72)</f>
      </c>
      <c r="AC207" s="291">
        <f>IF($L$73="","",$L$73)</f>
      </c>
      <c r="AD207" s="286">
        <f>IF($L$75="","",$L$75&amp;"　("&amp;$M$75&amp;")")</f>
      </c>
      <c r="AE207" s="286">
        <f>IF($L$76="","",$L$76&amp;"　("&amp;$M$76&amp;")")</f>
      </c>
      <c r="AF207" s="286">
        <f>IF($L$77="","",$L$77&amp;"　("&amp;$M$77&amp;")")</f>
      </c>
      <c r="AG207" s="286">
        <f>IF($L$78="","",$L$78&amp;"　("&amp;$M$78&amp;")")</f>
      </c>
      <c r="AH207" s="286">
        <f>IF($L$79="","",$L$79&amp;"　("&amp;$M$79&amp;")")</f>
      </c>
      <c r="AI207" s="286">
        <f>IF($L$80="","",$L$80&amp;"　("&amp;$M$80&amp;")")</f>
      </c>
      <c r="AJ207" s="286">
        <f>IF($L$81="","",$L$81&amp;"　("&amp;$M$81&amp;")")</f>
      </c>
      <c r="AK207" s="286">
        <f>IF($L$82="","",$L$82&amp;"　("&amp;$M$82&amp;")")</f>
      </c>
      <c r="AL207" s="287">
        <f>IF($L$83="","",$L$83&amp;"　("&amp;$M$83&amp;")")</f>
      </c>
    </row>
    <row r="208" spans="27:38" ht="14.25">
      <c r="AA208" s="288" t="e">
        <f t="shared" si="0"/>
        <v>#VALUE!</v>
      </c>
      <c r="AB208" s="289">
        <f>IF($O$98="","",$O$98)</f>
      </c>
      <c r="AC208" s="291">
        <f>IF($O$99="","",$O$99)</f>
      </c>
      <c r="AD208" s="286">
        <f>IF($O$101="","",$O$101&amp;"　("&amp;$P$101&amp;")")</f>
      </c>
      <c r="AE208" s="286">
        <f>IF($O$102="","",$O$102&amp;"　("&amp;$P$102&amp;")")</f>
      </c>
      <c r="AF208" s="286">
        <f>IF($O$103="","",$O$103&amp;"　("&amp;$P$103&amp;")")</f>
      </c>
      <c r="AG208" s="286">
        <f>IF($O$104="","",$O$104&amp;"　("&amp;$P$104&amp;")")</f>
      </c>
      <c r="AH208" s="286">
        <f>IF($O$105="","",$O$105&amp;"　("&amp;$P$105&amp;")")</f>
      </c>
      <c r="AI208" s="286">
        <f>IF($O$106="","",$O$106&amp;"　("&amp;$P$106&amp;")")</f>
      </c>
      <c r="AJ208" s="286">
        <f>IF($O$107="","",$O$107&amp;"　("&amp;$P$107&amp;")")</f>
      </c>
      <c r="AK208" s="286">
        <f>IF($O$108="","",$O$108&amp;"　("&amp;$P$108&amp;")")</f>
      </c>
      <c r="AL208" s="287">
        <f>IF($O$109="","",$O$109&amp;"　("&amp;$P$109&amp;")")</f>
      </c>
    </row>
    <row r="209" spans="27:38" ht="15" thickBot="1">
      <c r="AA209" s="293" t="e">
        <f t="shared" si="0"/>
        <v>#VALUE!</v>
      </c>
      <c r="AB209" s="294">
        <f>IF($O$111="","",$O$111)</f>
      </c>
      <c r="AC209" s="294">
        <f>IF($O$112="","",$O$112)</f>
      </c>
      <c r="AD209" s="295">
        <f>IF($O$114="","",$O$114&amp;"　("&amp;$P$114&amp;")")</f>
      </c>
      <c r="AE209" s="295">
        <f>IF($O$115="","",$O$115&amp;"　("&amp;$P$115&amp;")")</f>
      </c>
      <c r="AF209" s="295">
        <f>IF($O$116="","",$O$116&amp;"　("&amp;$P$116&amp;")")</f>
      </c>
      <c r="AG209" s="295">
        <f>IF($O$117="","",$O$117&amp;"　("&amp;$P$117&amp;")")</f>
      </c>
      <c r="AH209" s="295">
        <f>IF($O$118="","",$O$118&amp;"　("&amp;$P$118&amp;")")</f>
      </c>
      <c r="AI209" s="295">
        <f>IF($O$119="","",$O$119&amp;"　("&amp;$P$119&amp;")")</f>
      </c>
      <c r="AJ209" s="295">
        <f>IF($O$120="","",$O$120&amp;"　("&amp;$P$120&amp;")")</f>
      </c>
      <c r="AK209" s="295">
        <f>IF($O$121="","",$O$121&amp;"　("&amp;$P$121&amp;")")</f>
      </c>
      <c r="AL209" s="296">
        <f>IF($O$122="","",$O$122&amp;"　("&amp;$P$122&amp;")")</f>
      </c>
    </row>
    <row r="234" spans="44:46" ht="14.25">
      <c r="AR234" s="297"/>
      <c r="AS234" s="297"/>
      <c r="AT234" s="297"/>
    </row>
    <row r="235" spans="44:46" ht="14.25">
      <c r="AR235" s="298">
        <v>1</v>
      </c>
      <c r="AS235" s="298">
        <v>1</v>
      </c>
      <c r="AT235" s="298" t="s">
        <v>1084</v>
      </c>
    </row>
    <row r="236" spans="44:46" ht="14.25">
      <c r="AR236" s="298" t="s">
        <v>1087</v>
      </c>
      <c r="AS236" s="298">
        <v>2</v>
      </c>
      <c r="AT236" s="298" t="s">
        <v>105</v>
      </c>
    </row>
    <row r="237" spans="44:46" ht="14.25">
      <c r="AR237" s="298" t="s">
        <v>1088</v>
      </c>
      <c r="AS237" s="298">
        <v>3</v>
      </c>
      <c r="AT237" s="298" t="s">
        <v>106</v>
      </c>
    </row>
    <row r="238" spans="44:46" ht="14.25">
      <c r="AR238" s="298" t="s">
        <v>323</v>
      </c>
      <c r="AS238" s="298">
        <v>4</v>
      </c>
      <c r="AT238" s="298" t="s">
        <v>107</v>
      </c>
    </row>
    <row r="239" spans="44:46" ht="14.25">
      <c r="AR239" s="298" t="s">
        <v>324</v>
      </c>
      <c r="AS239" s="298">
        <v>5</v>
      </c>
      <c r="AT239" s="298" t="s">
        <v>108</v>
      </c>
    </row>
    <row r="240" spans="44:46" ht="14.25">
      <c r="AR240" s="298">
        <v>2</v>
      </c>
      <c r="AS240" s="298">
        <v>6</v>
      </c>
      <c r="AT240" s="298" t="s">
        <v>109</v>
      </c>
    </row>
    <row r="241" spans="44:46" ht="14.25">
      <c r="AR241" s="298" t="s">
        <v>200</v>
      </c>
      <c r="AS241" s="298">
        <v>7</v>
      </c>
      <c r="AT241" s="298" t="s">
        <v>110</v>
      </c>
    </row>
    <row r="242" spans="44:46" ht="14.25">
      <c r="AR242" s="298" t="s">
        <v>201</v>
      </c>
      <c r="AS242" s="298">
        <v>8</v>
      </c>
      <c r="AT242" s="298" t="s">
        <v>111</v>
      </c>
    </row>
    <row r="243" spans="44:46" ht="14.25">
      <c r="AR243" s="298" t="s">
        <v>325</v>
      </c>
      <c r="AS243" s="298">
        <v>9</v>
      </c>
      <c r="AT243" s="298" t="s">
        <v>655</v>
      </c>
    </row>
    <row r="244" spans="44:46" ht="14.25">
      <c r="AR244" s="298" t="s">
        <v>326</v>
      </c>
      <c r="AS244" s="298">
        <v>10</v>
      </c>
      <c r="AT244" s="298" t="s">
        <v>656</v>
      </c>
    </row>
    <row r="245" spans="44:46" ht="14.25">
      <c r="AR245" s="298">
        <v>3</v>
      </c>
      <c r="AS245" s="298">
        <v>11</v>
      </c>
      <c r="AT245" s="298" t="s">
        <v>657</v>
      </c>
    </row>
    <row r="246" spans="44:46" ht="14.25">
      <c r="AR246" s="298" t="s">
        <v>202</v>
      </c>
      <c r="AS246" s="298">
        <v>12</v>
      </c>
      <c r="AT246" s="298" t="s">
        <v>658</v>
      </c>
    </row>
    <row r="247" spans="44:46" ht="14.25">
      <c r="AR247" s="298" t="s">
        <v>203</v>
      </c>
      <c r="AS247" s="298">
        <v>13</v>
      </c>
      <c r="AT247" s="298" t="s">
        <v>1067</v>
      </c>
    </row>
    <row r="248" spans="44:46" ht="14.25">
      <c r="AR248" s="298" t="s">
        <v>327</v>
      </c>
      <c r="AS248" s="298">
        <v>14</v>
      </c>
      <c r="AT248" s="298" t="s">
        <v>1068</v>
      </c>
    </row>
    <row r="249" spans="44:46" ht="14.25">
      <c r="AR249" s="298" t="s">
        <v>328</v>
      </c>
      <c r="AS249" s="298">
        <v>15</v>
      </c>
      <c r="AT249" s="298" t="s">
        <v>1069</v>
      </c>
    </row>
    <row r="250" spans="44:46" ht="14.25">
      <c r="AR250" s="298">
        <v>4</v>
      </c>
      <c r="AS250" s="298">
        <v>16</v>
      </c>
      <c r="AT250" s="298" t="s">
        <v>1070</v>
      </c>
    </row>
    <row r="251" spans="44:46" ht="14.25">
      <c r="AR251" s="298" t="s">
        <v>204</v>
      </c>
      <c r="AS251" s="298">
        <v>17</v>
      </c>
      <c r="AT251" s="298" t="s">
        <v>214</v>
      </c>
    </row>
    <row r="252" spans="44:46" ht="14.25">
      <c r="AR252" s="298" t="s">
        <v>152</v>
      </c>
      <c r="AS252" s="298">
        <v>18</v>
      </c>
      <c r="AT252" s="298" t="s">
        <v>35</v>
      </c>
    </row>
    <row r="253" spans="44:46" ht="14.25">
      <c r="AR253" s="298" t="s">
        <v>329</v>
      </c>
      <c r="AS253" s="298">
        <v>19</v>
      </c>
      <c r="AT253" s="298" t="s">
        <v>36</v>
      </c>
    </row>
    <row r="254" spans="44:46" ht="14.25">
      <c r="AR254" s="298" t="s">
        <v>499</v>
      </c>
      <c r="AS254" s="298">
        <v>20</v>
      </c>
      <c r="AT254" s="298" t="s">
        <v>37</v>
      </c>
    </row>
    <row r="255" spans="44:46" ht="14.25">
      <c r="AR255" s="298">
        <v>5</v>
      </c>
      <c r="AS255" s="298">
        <v>21</v>
      </c>
      <c r="AT255" s="298" t="s">
        <v>38</v>
      </c>
    </row>
    <row r="256" spans="44:46" ht="14.25">
      <c r="AR256" s="298" t="s">
        <v>205</v>
      </c>
      <c r="AS256" s="298">
        <v>22</v>
      </c>
      <c r="AT256" s="298" t="s">
        <v>39</v>
      </c>
    </row>
    <row r="257" spans="44:46" ht="14.25">
      <c r="AR257" s="298" t="s">
        <v>153</v>
      </c>
      <c r="AS257" s="298">
        <v>23</v>
      </c>
      <c r="AT257" s="298" t="s">
        <v>40</v>
      </c>
    </row>
    <row r="258" spans="41:46" ht="14.25">
      <c r="AO258" s="299"/>
      <c r="AR258" s="298" t="s">
        <v>500</v>
      </c>
      <c r="AS258" s="298">
        <v>24</v>
      </c>
      <c r="AT258" s="298" t="s">
        <v>41</v>
      </c>
    </row>
    <row r="259" spans="41:46" ht="14.25">
      <c r="AO259" s="299"/>
      <c r="AR259" s="298" t="s">
        <v>501</v>
      </c>
      <c r="AS259" s="298">
        <v>25</v>
      </c>
      <c r="AT259" s="298" t="s">
        <v>42</v>
      </c>
    </row>
    <row r="260" spans="41:46" ht="14.25">
      <c r="AO260" s="299"/>
      <c r="AR260" s="298">
        <v>6</v>
      </c>
      <c r="AS260" s="298">
        <v>26</v>
      </c>
      <c r="AT260" s="298" t="s">
        <v>883</v>
      </c>
    </row>
    <row r="261" spans="41:46" ht="14.25">
      <c r="AO261" s="299"/>
      <c r="AR261" s="298" t="s">
        <v>206</v>
      </c>
      <c r="AS261" s="298">
        <v>27</v>
      </c>
      <c r="AT261" s="298" t="s">
        <v>640</v>
      </c>
    </row>
    <row r="262" spans="41:46" ht="14.25">
      <c r="AO262" s="299"/>
      <c r="AR262" s="298" t="s">
        <v>154</v>
      </c>
      <c r="AS262" s="298">
        <v>28</v>
      </c>
      <c r="AT262" s="298" t="s">
        <v>641</v>
      </c>
    </row>
    <row r="263" spans="44:46" ht="14.25">
      <c r="AR263" s="298" t="s">
        <v>502</v>
      </c>
      <c r="AS263" s="298">
        <v>29</v>
      </c>
      <c r="AT263" s="298" t="s">
        <v>642</v>
      </c>
    </row>
    <row r="264" spans="44:46" ht="14.25">
      <c r="AR264" s="298" t="s">
        <v>503</v>
      </c>
      <c r="AS264" s="298">
        <v>30</v>
      </c>
      <c r="AT264" s="298" t="s">
        <v>643</v>
      </c>
    </row>
    <row r="265" spans="44:46" ht="14.25">
      <c r="AR265" s="298">
        <v>7</v>
      </c>
      <c r="AS265" s="298">
        <v>31</v>
      </c>
      <c r="AT265" s="298" t="s">
        <v>644</v>
      </c>
    </row>
    <row r="266" spans="44:46" ht="14.25">
      <c r="AR266" s="298" t="s">
        <v>207</v>
      </c>
      <c r="AS266" s="298">
        <v>32</v>
      </c>
      <c r="AT266" s="298" t="s">
        <v>70</v>
      </c>
    </row>
    <row r="267" spans="44:46" ht="14.25">
      <c r="AR267" s="298" t="s">
        <v>155</v>
      </c>
      <c r="AS267" s="298">
        <v>33</v>
      </c>
      <c r="AT267" s="298" t="s">
        <v>244</v>
      </c>
    </row>
    <row r="268" spans="44:46" ht="14.25">
      <c r="AR268" s="298" t="s">
        <v>504</v>
      </c>
      <c r="AS268" s="298">
        <v>34</v>
      </c>
      <c r="AT268" s="298" t="s">
        <v>606</v>
      </c>
    </row>
    <row r="269" spans="44:46" ht="14.25">
      <c r="AR269" s="298" t="s">
        <v>505</v>
      </c>
      <c r="AS269" s="298">
        <v>35</v>
      </c>
      <c r="AT269" s="298" t="s">
        <v>750</v>
      </c>
    </row>
    <row r="270" spans="44:46" ht="14.25">
      <c r="AR270" s="298">
        <v>8</v>
      </c>
      <c r="AS270" s="298">
        <v>36</v>
      </c>
      <c r="AT270" s="298" t="s">
        <v>751</v>
      </c>
    </row>
    <row r="271" spans="44:46" ht="14.25">
      <c r="AR271" s="298" t="s">
        <v>208</v>
      </c>
      <c r="AS271" s="298">
        <v>37</v>
      </c>
      <c r="AT271" s="298" t="s">
        <v>752</v>
      </c>
    </row>
    <row r="272" spans="44:46" ht="14.25">
      <c r="AR272" s="298" t="s">
        <v>156</v>
      </c>
      <c r="AS272" s="298">
        <v>38</v>
      </c>
      <c r="AT272" s="298" t="s">
        <v>753</v>
      </c>
    </row>
    <row r="273" spans="44:46" ht="14.25">
      <c r="AR273" s="298" t="s">
        <v>506</v>
      </c>
      <c r="AS273" s="298">
        <v>39</v>
      </c>
      <c r="AT273" s="298" t="s">
        <v>317</v>
      </c>
    </row>
    <row r="274" spans="44:46" ht="14.25">
      <c r="AR274" s="298" t="s">
        <v>507</v>
      </c>
      <c r="AS274" s="298">
        <v>40</v>
      </c>
      <c r="AT274" s="298" t="s">
        <v>318</v>
      </c>
    </row>
    <row r="275" spans="44:46" ht="14.25">
      <c r="AR275" s="298">
        <v>9</v>
      </c>
      <c r="AS275" s="298">
        <v>41</v>
      </c>
      <c r="AT275" s="298" t="s">
        <v>319</v>
      </c>
    </row>
    <row r="276" spans="44:46" ht="14.25">
      <c r="AR276" s="298" t="s">
        <v>209</v>
      </c>
      <c r="AS276" s="298">
        <v>42</v>
      </c>
      <c r="AT276" s="298" t="s">
        <v>320</v>
      </c>
    </row>
    <row r="277" spans="44:46" ht="14.25">
      <c r="AR277" s="298" t="s">
        <v>157</v>
      </c>
      <c r="AS277" s="298">
        <v>43</v>
      </c>
      <c r="AT277" s="298" t="s">
        <v>762</v>
      </c>
    </row>
    <row r="278" spans="44:46" ht="14.25">
      <c r="AR278" s="298" t="s">
        <v>508</v>
      </c>
      <c r="AS278" s="298">
        <v>44</v>
      </c>
      <c r="AT278" s="298" t="s">
        <v>763</v>
      </c>
    </row>
    <row r="279" spans="44:46" ht="14.25">
      <c r="AR279" s="298" t="s">
        <v>919</v>
      </c>
      <c r="AS279" s="298">
        <v>45</v>
      </c>
      <c r="AT279" s="298" t="s">
        <v>764</v>
      </c>
    </row>
    <row r="280" spans="44:46" ht="14.25">
      <c r="AR280" s="298">
        <v>10</v>
      </c>
      <c r="AS280" s="298">
        <v>46</v>
      </c>
      <c r="AT280" s="298" t="s">
        <v>765</v>
      </c>
    </row>
    <row r="281" spans="44:46" ht="14.25">
      <c r="AR281" s="298" t="s">
        <v>210</v>
      </c>
      <c r="AS281" s="298">
        <v>47</v>
      </c>
      <c r="AT281" s="298" t="s">
        <v>766</v>
      </c>
    </row>
    <row r="282" spans="44:46" ht="14.25">
      <c r="AR282" s="298" t="s">
        <v>158</v>
      </c>
      <c r="AS282" s="298">
        <v>48</v>
      </c>
      <c r="AT282" s="298" t="s">
        <v>767</v>
      </c>
    </row>
    <row r="283" spans="44:46" ht="14.25">
      <c r="AR283" s="298" t="s">
        <v>920</v>
      </c>
      <c r="AS283" s="298">
        <v>49</v>
      </c>
      <c r="AT283" s="298" t="s">
        <v>768</v>
      </c>
    </row>
    <row r="284" spans="44:46" ht="14.25">
      <c r="AR284" s="298" t="s">
        <v>723</v>
      </c>
      <c r="AS284" s="298">
        <v>50</v>
      </c>
      <c r="AT284" s="298" t="s">
        <v>176</v>
      </c>
    </row>
    <row r="285" spans="44:46" ht="14.25">
      <c r="AR285" s="298">
        <v>11</v>
      </c>
      <c r="AS285" s="298">
        <v>51</v>
      </c>
      <c r="AT285" s="298" t="s">
        <v>177</v>
      </c>
    </row>
    <row r="286" spans="44:46" ht="14.25">
      <c r="AR286" s="298" t="s">
        <v>671</v>
      </c>
      <c r="AS286" s="298">
        <v>52</v>
      </c>
      <c r="AT286" s="298" t="s">
        <v>178</v>
      </c>
    </row>
    <row r="287" spans="44:46" ht="14.25">
      <c r="AR287" s="298" t="s">
        <v>159</v>
      </c>
      <c r="AS287" s="298">
        <v>53</v>
      </c>
      <c r="AT287" s="298" t="s">
        <v>179</v>
      </c>
    </row>
    <row r="288" spans="44:46" ht="14.25">
      <c r="AR288" s="298" t="s">
        <v>724</v>
      </c>
      <c r="AS288" s="298">
        <v>54</v>
      </c>
      <c r="AT288" s="298" t="s">
        <v>180</v>
      </c>
    </row>
    <row r="289" spans="44:46" ht="14.25">
      <c r="AR289" s="298" t="s">
        <v>725</v>
      </c>
      <c r="AS289" s="298">
        <v>55</v>
      </c>
      <c r="AT289" s="298" t="s">
        <v>181</v>
      </c>
    </row>
    <row r="290" spans="44:46" ht="14.25">
      <c r="AR290" s="298">
        <v>12</v>
      </c>
      <c r="AS290" s="298">
        <v>56</v>
      </c>
      <c r="AT290" s="298" t="s">
        <v>182</v>
      </c>
    </row>
    <row r="291" spans="44:46" ht="14.25">
      <c r="AR291" s="298" t="s">
        <v>672</v>
      </c>
      <c r="AS291" s="298">
        <v>57</v>
      </c>
      <c r="AT291" s="298" t="s">
        <v>183</v>
      </c>
    </row>
    <row r="292" spans="44:46" ht="14.25">
      <c r="AR292" s="298" t="s">
        <v>525</v>
      </c>
      <c r="AS292" s="298">
        <v>58</v>
      </c>
      <c r="AT292" s="298" t="s">
        <v>184</v>
      </c>
    </row>
    <row r="293" spans="44:46" ht="14.25">
      <c r="AR293" s="298" t="s">
        <v>726</v>
      </c>
      <c r="AS293" s="298">
        <v>59</v>
      </c>
      <c r="AT293" s="298" t="s">
        <v>185</v>
      </c>
    </row>
    <row r="294" spans="44:46" ht="14.25">
      <c r="AR294" s="298" t="s">
        <v>1022</v>
      </c>
      <c r="AS294" s="298">
        <v>60</v>
      </c>
      <c r="AT294" s="298" t="s">
        <v>186</v>
      </c>
    </row>
    <row r="295" spans="44:46" ht="14.25">
      <c r="AR295" s="298">
        <v>13</v>
      </c>
      <c r="AS295" s="298">
        <v>61</v>
      </c>
      <c r="AT295" s="298" t="s">
        <v>645</v>
      </c>
    </row>
    <row r="296" spans="44:46" ht="14.25">
      <c r="AR296" s="298" t="s">
        <v>673</v>
      </c>
      <c r="AS296" s="298">
        <v>62</v>
      </c>
      <c r="AT296" s="298" t="s">
        <v>646</v>
      </c>
    </row>
    <row r="297" spans="44:46" ht="14.25">
      <c r="AR297" s="298" t="s">
        <v>526</v>
      </c>
      <c r="AS297" s="298">
        <v>63</v>
      </c>
      <c r="AT297" s="298" t="s">
        <v>647</v>
      </c>
    </row>
    <row r="298" spans="44:46" ht="14.25">
      <c r="AR298" s="298" t="s">
        <v>1023</v>
      </c>
      <c r="AS298" s="298">
        <v>64</v>
      </c>
      <c r="AT298" s="298" t="s">
        <v>648</v>
      </c>
    </row>
    <row r="299" spans="44:46" ht="14.25">
      <c r="AR299" s="298" t="s">
        <v>1024</v>
      </c>
      <c r="AS299" s="298">
        <v>65</v>
      </c>
      <c r="AT299" s="298" t="s">
        <v>334</v>
      </c>
    </row>
    <row r="300" spans="44:46" ht="14.25">
      <c r="AR300" s="298">
        <v>14</v>
      </c>
      <c r="AS300" s="298">
        <v>66</v>
      </c>
      <c r="AT300" s="298" t="s">
        <v>335</v>
      </c>
    </row>
    <row r="301" spans="44:46" ht="14.25">
      <c r="AR301" s="298" t="s">
        <v>674</v>
      </c>
      <c r="AS301" s="298">
        <v>67</v>
      </c>
      <c r="AT301" s="298" t="s">
        <v>336</v>
      </c>
    </row>
    <row r="302" spans="44:46" ht="14.25">
      <c r="AR302" s="298" t="s">
        <v>527</v>
      </c>
      <c r="AS302" s="298">
        <v>68</v>
      </c>
      <c r="AT302" s="298" t="s">
        <v>337</v>
      </c>
    </row>
    <row r="303" spans="44:46" ht="14.25">
      <c r="AR303" s="298" t="s">
        <v>1025</v>
      </c>
      <c r="AS303" s="298">
        <v>69</v>
      </c>
      <c r="AT303" s="298" t="s">
        <v>338</v>
      </c>
    </row>
    <row r="304" spans="44:46" ht="14.25">
      <c r="AR304" s="298" t="s">
        <v>1026</v>
      </c>
      <c r="AS304" s="298">
        <v>70</v>
      </c>
      <c r="AT304" s="298" t="s">
        <v>339</v>
      </c>
    </row>
    <row r="305" spans="44:46" ht="14.25">
      <c r="AR305" s="298">
        <v>15</v>
      </c>
      <c r="AS305" s="298">
        <v>71</v>
      </c>
      <c r="AT305" s="298" t="s">
        <v>340</v>
      </c>
    </row>
    <row r="306" spans="44:46" ht="14.25">
      <c r="AR306" s="298" t="s">
        <v>675</v>
      </c>
      <c r="AS306" s="298">
        <v>72</v>
      </c>
      <c r="AT306" s="298" t="s">
        <v>341</v>
      </c>
    </row>
    <row r="307" spans="44:46" ht="14.25">
      <c r="AR307" s="298" t="s">
        <v>528</v>
      </c>
      <c r="AS307" s="298">
        <v>73</v>
      </c>
      <c r="AT307" s="298" t="s">
        <v>342</v>
      </c>
    </row>
    <row r="308" spans="44:46" ht="14.25">
      <c r="AR308" s="298" t="s">
        <v>1027</v>
      </c>
      <c r="AS308" s="298">
        <v>74</v>
      </c>
      <c r="AT308" s="298" t="s">
        <v>343</v>
      </c>
    </row>
    <row r="309" spans="44:46" ht="14.25">
      <c r="AR309" s="298" t="s">
        <v>1028</v>
      </c>
      <c r="AS309" s="298">
        <v>75</v>
      </c>
      <c r="AT309" s="298" t="s">
        <v>344</v>
      </c>
    </row>
    <row r="310" spans="44:46" ht="14.25">
      <c r="AR310" s="298">
        <v>16</v>
      </c>
      <c r="AS310" s="298">
        <v>76</v>
      </c>
      <c r="AT310" s="298" t="s">
        <v>345</v>
      </c>
    </row>
    <row r="311" spans="44:46" ht="14.25">
      <c r="AR311" s="298" t="s">
        <v>676</v>
      </c>
      <c r="AS311" s="298">
        <v>77</v>
      </c>
      <c r="AT311" s="298" t="s">
        <v>346</v>
      </c>
    </row>
    <row r="312" spans="44:46" ht="14.25">
      <c r="AR312" s="298" t="s">
        <v>529</v>
      </c>
      <c r="AS312" s="298">
        <v>78</v>
      </c>
      <c r="AT312" s="298" t="s">
        <v>347</v>
      </c>
    </row>
    <row r="313" spans="44:46" ht="14.25">
      <c r="AR313" s="298" t="s">
        <v>728</v>
      </c>
      <c r="AS313" s="298">
        <v>79</v>
      </c>
      <c r="AT313" s="298" t="s">
        <v>348</v>
      </c>
    </row>
    <row r="314" spans="44:46" ht="14.25">
      <c r="AR314" s="298" t="s">
        <v>729</v>
      </c>
      <c r="AS314" s="298">
        <v>80</v>
      </c>
      <c r="AT314" s="298" t="s">
        <v>349</v>
      </c>
    </row>
    <row r="315" spans="44:46" ht="14.25">
      <c r="AR315" s="298">
        <v>17</v>
      </c>
      <c r="AS315" s="298">
        <v>81</v>
      </c>
      <c r="AT315" s="298" t="s">
        <v>350</v>
      </c>
    </row>
    <row r="316" spans="44:46" ht="14.25">
      <c r="AR316" s="298" t="s">
        <v>677</v>
      </c>
      <c r="AS316" s="298">
        <v>82</v>
      </c>
      <c r="AT316" s="298" t="s">
        <v>351</v>
      </c>
    </row>
    <row r="317" spans="44:46" ht="14.25">
      <c r="AR317" s="298" t="s">
        <v>530</v>
      </c>
      <c r="AS317" s="298">
        <v>83</v>
      </c>
      <c r="AT317" s="298" t="s">
        <v>352</v>
      </c>
    </row>
    <row r="318" spans="44:46" ht="14.25">
      <c r="AR318" s="298" t="s">
        <v>730</v>
      </c>
      <c r="AS318" s="298">
        <v>84</v>
      </c>
      <c r="AT318" s="298" t="s">
        <v>45</v>
      </c>
    </row>
    <row r="319" spans="44:46" ht="14.25">
      <c r="AR319" s="298" t="s">
        <v>731</v>
      </c>
      <c r="AS319" s="298">
        <v>85</v>
      </c>
      <c r="AT319" s="298" t="s">
        <v>46</v>
      </c>
    </row>
    <row r="320" spans="44:46" ht="14.25">
      <c r="AR320" s="298">
        <v>18</v>
      </c>
      <c r="AS320" s="298">
        <v>86</v>
      </c>
      <c r="AT320" s="298" t="s">
        <v>874</v>
      </c>
    </row>
    <row r="321" spans="44:46" ht="14.25">
      <c r="AR321" s="298" t="s">
        <v>678</v>
      </c>
      <c r="AS321" s="298">
        <v>87</v>
      </c>
      <c r="AT321" s="298" t="s">
        <v>47</v>
      </c>
    </row>
    <row r="322" spans="44:46" ht="14.25">
      <c r="AR322" s="298" t="s">
        <v>531</v>
      </c>
      <c r="AS322" s="298">
        <v>88</v>
      </c>
      <c r="AT322" s="298" t="s">
        <v>794</v>
      </c>
    </row>
    <row r="323" spans="44:46" ht="14.25">
      <c r="AR323" s="298" t="s">
        <v>801</v>
      </c>
      <c r="AS323" s="298">
        <v>89</v>
      </c>
      <c r="AT323" s="298" t="s">
        <v>795</v>
      </c>
    </row>
    <row r="324" spans="44:46" ht="14.25">
      <c r="AR324" s="298" t="s">
        <v>921</v>
      </c>
      <c r="AS324" s="298">
        <v>90</v>
      </c>
      <c r="AT324" s="298" t="s">
        <v>796</v>
      </c>
    </row>
    <row r="325" spans="44:46" ht="14.25">
      <c r="AR325" s="298">
        <v>19</v>
      </c>
      <c r="AS325" s="298">
        <v>91</v>
      </c>
      <c r="AT325" s="298" t="s">
        <v>797</v>
      </c>
    </row>
    <row r="326" spans="44:46" ht="14.25">
      <c r="AR326" s="298" t="s">
        <v>679</v>
      </c>
      <c r="AS326" s="298">
        <v>92</v>
      </c>
      <c r="AT326" s="298" t="s">
        <v>798</v>
      </c>
    </row>
    <row r="327" spans="44:46" ht="14.25">
      <c r="AR327" s="298" t="s">
        <v>532</v>
      </c>
      <c r="AS327" s="298">
        <v>93</v>
      </c>
      <c r="AT327" s="298" t="s">
        <v>799</v>
      </c>
    </row>
    <row r="328" spans="44:46" ht="14.25">
      <c r="AR328" s="298" t="s">
        <v>922</v>
      </c>
      <c r="AS328" s="298">
        <v>94</v>
      </c>
      <c r="AT328" s="298" t="s">
        <v>800</v>
      </c>
    </row>
    <row r="329" spans="44:46" ht="14.25">
      <c r="AR329" s="298" t="s">
        <v>923</v>
      </c>
      <c r="AS329" s="298">
        <v>95</v>
      </c>
      <c r="AT329" s="298" t="s">
        <v>370</v>
      </c>
    </row>
    <row r="330" spans="44:46" ht="14.25">
      <c r="AR330" s="298">
        <v>20</v>
      </c>
      <c r="AS330" s="298">
        <v>96</v>
      </c>
      <c r="AT330" s="298" t="s">
        <v>371</v>
      </c>
    </row>
    <row r="331" spans="44:46" ht="14.25">
      <c r="AR331" s="298" t="s">
        <v>680</v>
      </c>
      <c r="AS331" s="298">
        <v>97</v>
      </c>
      <c r="AT331" s="298" t="s">
        <v>524</v>
      </c>
    </row>
    <row r="332" spans="44:46" ht="14.25">
      <c r="AR332" s="298" t="s">
        <v>533</v>
      </c>
      <c r="AS332" s="298">
        <v>98</v>
      </c>
      <c r="AT332" s="298" t="s">
        <v>2</v>
      </c>
    </row>
    <row r="333" spans="44:46" ht="14.25">
      <c r="AR333" s="298" t="s">
        <v>924</v>
      </c>
      <c r="AS333" s="298">
        <v>99</v>
      </c>
      <c r="AT333" s="298" t="s">
        <v>247</v>
      </c>
    </row>
    <row r="334" spans="44:46" ht="14.25">
      <c r="AR334" s="298" t="s">
        <v>925</v>
      </c>
      <c r="AS334" s="298">
        <v>100</v>
      </c>
      <c r="AT334" s="298" t="s">
        <v>248</v>
      </c>
    </row>
    <row r="335" spans="44:46" ht="14.25">
      <c r="AR335" s="298">
        <v>21</v>
      </c>
      <c r="AS335" s="298">
        <v>101</v>
      </c>
      <c r="AT335" s="298" t="s">
        <v>249</v>
      </c>
    </row>
    <row r="336" spans="44:46" ht="14.25">
      <c r="AR336" s="298" t="s">
        <v>681</v>
      </c>
      <c r="AS336" s="298">
        <v>102</v>
      </c>
      <c r="AT336" s="298" t="s">
        <v>250</v>
      </c>
    </row>
    <row r="337" spans="44:46" ht="14.25">
      <c r="AR337" s="298" t="s">
        <v>534</v>
      </c>
      <c r="AS337" s="298">
        <v>103</v>
      </c>
      <c r="AT337" s="298" t="s">
        <v>251</v>
      </c>
    </row>
    <row r="338" spans="44:46" ht="14.25">
      <c r="AR338" s="298" t="s">
        <v>926</v>
      </c>
      <c r="AS338" s="298">
        <v>104</v>
      </c>
      <c r="AT338" s="298" t="s">
        <v>252</v>
      </c>
    </row>
    <row r="339" spans="44:46" ht="14.25">
      <c r="AR339" s="298" t="s">
        <v>927</v>
      </c>
      <c r="AS339" s="298">
        <v>105</v>
      </c>
      <c r="AT339" s="298" t="s">
        <v>253</v>
      </c>
    </row>
    <row r="340" spans="44:46" ht="14.25">
      <c r="AR340" s="298">
        <v>22</v>
      </c>
      <c r="AS340" s="298" t="s">
        <v>146</v>
      </c>
      <c r="AT340" s="298" t="s">
        <v>758</v>
      </c>
    </row>
    <row r="341" spans="44:46" ht="14.25">
      <c r="AR341" s="298" t="s">
        <v>682</v>
      </c>
      <c r="AS341" s="298" t="s">
        <v>704</v>
      </c>
      <c r="AT341" s="298" t="s">
        <v>759</v>
      </c>
    </row>
    <row r="342" spans="44:46" ht="14.25">
      <c r="AR342" s="298" t="s">
        <v>535</v>
      </c>
      <c r="AS342" s="298" t="s">
        <v>928</v>
      </c>
      <c r="AT342" s="298" t="s">
        <v>929</v>
      </c>
    </row>
    <row r="343" spans="44:46" ht="14.25">
      <c r="AR343" s="298" t="s">
        <v>930</v>
      </c>
      <c r="AS343" s="298" t="s">
        <v>931</v>
      </c>
      <c r="AT343" s="298" t="s">
        <v>932</v>
      </c>
    </row>
    <row r="344" spans="44:46" ht="14.25">
      <c r="AR344" s="298" t="s">
        <v>933</v>
      </c>
      <c r="AS344" s="298" t="s">
        <v>147</v>
      </c>
      <c r="AT344" s="298" t="s">
        <v>760</v>
      </c>
    </row>
    <row r="345" spans="44:46" ht="14.25">
      <c r="AR345" s="298">
        <v>23</v>
      </c>
      <c r="AS345" s="298" t="s">
        <v>705</v>
      </c>
      <c r="AT345" s="298" t="s">
        <v>761</v>
      </c>
    </row>
    <row r="346" spans="44:46" ht="14.25">
      <c r="AR346" s="298" t="s">
        <v>683</v>
      </c>
      <c r="AS346" s="298" t="s">
        <v>934</v>
      </c>
      <c r="AT346" s="298" t="s">
        <v>935</v>
      </c>
    </row>
    <row r="347" spans="44:46" ht="14.25">
      <c r="AR347" s="298" t="s">
        <v>536</v>
      </c>
      <c r="AS347" s="298" t="s">
        <v>936</v>
      </c>
      <c r="AT347" s="298" t="s">
        <v>937</v>
      </c>
    </row>
    <row r="348" spans="44:46" ht="14.25">
      <c r="AR348" s="298" t="s">
        <v>938</v>
      </c>
      <c r="AS348" s="298" t="s">
        <v>148</v>
      </c>
      <c r="AT348" s="298" t="s">
        <v>245</v>
      </c>
    </row>
    <row r="349" spans="44:46" ht="14.25">
      <c r="AR349" s="298" t="s">
        <v>939</v>
      </c>
      <c r="AS349" s="298" t="s">
        <v>706</v>
      </c>
      <c r="AT349" s="298" t="s">
        <v>246</v>
      </c>
    </row>
    <row r="350" spans="44:46" ht="14.25">
      <c r="AR350" s="298">
        <v>24</v>
      </c>
      <c r="AS350" s="298" t="s">
        <v>940</v>
      </c>
      <c r="AT350" s="298" t="s">
        <v>941</v>
      </c>
    </row>
    <row r="351" spans="44:46" ht="14.25">
      <c r="AR351" s="298" t="s">
        <v>884</v>
      </c>
      <c r="AS351" s="298" t="s">
        <v>942</v>
      </c>
      <c r="AT351" s="298" t="s">
        <v>943</v>
      </c>
    </row>
    <row r="352" spans="44:46" ht="14.25">
      <c r="AR352" s="298" t="s">
        <v>537</v>
      </c>
      <c r="AS352" s="298" t="s">
        <v>149</v>
      </c>
      <c r="AT352" s="298" t="s">
        <v>101</v>
      </c>
    </row>
    <row r="353" spans="44:46" ht="14.25">
      <c r="AR353" s="298" t="s">
        <v>944</v>
      </c>
      <c r="AS353" s="298" t="s">
        <v>567</v>
      </c>
      <c r="AT353" s="298" t="s">
        <v>102</v>
      </c>
    </row>
    <row r="354" spans="44:46" ht="14.25">
      <c r="AR354" s="298" t="s">
        <v>945</v>
      </c>
      <c r="AS354" s="298" t="s">
        <v>946</v>
      </c>
      <c r="AT354" s="298" t="s">
        <v>947</v>
      </c>
    </row>
    <row r="355" spans="44:46" ht="14.25">
      <c r="AR355" s="298">
        <v>25</v>
      </c>
      <c r="AS355" s="298" t="s">
        <v>948</v>
      </c>
      <c r="AT355" s="298" t="s">
        <v>949</v>
      </c>
    </row>
    <row r="356" spans="44:46" ht="14.25">
      <c r="AR356" s="298" t="s">
        <v>410</v>
      </c>
      <c r="AS356" s="298" t="s">
        <v>150</v>
      </c>
      <c r="AT356" s="298" t="s">
        <v>103</v>
      </c>
    </row>
    <row r="357" spans="44:46" ht="14.25">
      <c r="AR357" s="298" t="s">
        <v>455</v>
      </c>
      <c r="AS357" s="298" t="s">
        <v>568</v>
      </c>
      <c r="AT357" s="298" t="s">
        <v>104</v>
      </c>
    </row>
    <row r="358" spans="44:46" ht="14.25">
      <c r="AR358" s="298" t="s">
        <v>950</v>
      </c>
      <c r="AS358" s="298" t="s">
        <v>951</v>
      </c>
      <c r="AT358" s="298" t="s">
        <v>952</v>
      </c>
    </row>
    <row r="359" spans="44:46" ht="14.25">
      <c r="AR359" s="298" t="s">
        <v>953</v>
      </c>
      <c r="AS359" s="298" t="s">
        <v>954</v>
      </c>
      <c r="AT359" s="298" t="s">
        <v>955</v>
      </c>
    </row>
    <row r="360" spans="44:46" ht="14.25">
      <c r="AR360" s="298">
        <v>26</v>
      </c>
      <c r="AS360" s="298" t="s">
        <v>151</v>
      </c>
      <c r="AT360" s="298" t="s">
        <v>636</v>
      </c>
    </row>
    <row r="361" spans="44:46" ht="14.25">
      <c r="AR361" s="298" t="s">
        <v>1071</v>
      </c>
      <c r="AS361" s="298" t="s">
        <v>569</v>
      </c>
      <c r="AT361" s="298" t="s">
        <v>637</v>
      </c>
    </row>
    <row r="362" spans="44:46" ht="14.25">
      <c r="AR362" s="298" t="s">
        <v>456</v>
      </c>
      <c r="AS362" s="298" t="s">
        <v>956</v>
      </c>
      <c r="AT362" s="298" t="s">
        <v>957</v>
      </c>
    </row>
    <row r="363" spans="44:46" ht="14.25">
      <c r="AR363" s="298" t="s">
        <v>958</v>
      </c>
      <c r="AS363" s="298" t="s">
        <v>959</v>
      </c>
      <c r="AT363" s="298" t="s">
        <v>541</v>
      </c>
    </row>
    <row r="364" spans="44:46" ht="14.25">
      <c r="AR364" s="298" t="s">
        <v>542</v>
      </c>
      <c r="AS364" s="298" t="s">
        <v>210</v>
      </c>
      <c r="AT364" s="298" t="s">
        <v>130</v>
      </c>
    </row>
    <row r="365" spans="44:46" ht="14.25">
      <c r="AR365" s="298">
        <v>27</v>
      </c>
      <c r="AS365" s="298" t="s">
        <v>158</v>
      </c>
      <c r="AT365" s="298" t="s">
        <v>131</v>
      </c>
    </row>
    <row r="366" spans="44:46" ht="14.25">
      <c r="AR366" s="298" t="s">
        <v>1072</v>
      </c>
      <c r="AS366" s="298" t="s">
        <v>920</v>
      </c>
      <c r="AT366" s="298" t="s">
        <v>543</v>
      </c>
    </row>
    <row r="367" spans="44:46" ht="14.25">
      <c r="AR367" s="298" t="s">
        <v>457</v>
      </c>
      <c r="AS367" s="298" t="s">
        <v>723</v>
      </c>
      <c r="AT367" s="298" t="s">
        <v>544</v>
      </c>
    </row>
    <row r="368" spans="44:46" ht="14.25">
      <c r="AR368" s="298" t="s">
        <v>545</v>
      </c>
      <c r="AS368" s="298" t="s">
        <v>671</v>
      </c>
      <c r="AT368" s="298" t="s">
        <v>132</v>
      </c>
    </row>
    <row r="369" spans="44:46" ht="14.25">
      <c r="AR369" s="298" t="s">
        <v>546</v>
      </c>
      <c r="AS369" s="298" t="s">
        <v>159</v>
      </c>
      <c r="AT369" s="298" t="s">
        <v>133</v>
      </c>
    </row>
    <row r="370" spans="44:46" ht="14.25">
      <c r="AR370" s="298">
        <v>28</v>
      </c>
      <c r="AS370" s="298" t="s">
        <v>724</v>
      </c>
      <c r="AT370" s="298" t="s">
        <v>547</v>
      </c>
    </row>
    <row r="371" spans="44:46" ht="14.25">
      <c r="AR371" s="298" t="s">
        <v>1073</v>
      </c>
      <c r="AS371" s="298" t="s">
        <v>725</v>
      </c>
      <c r="AT371" s="298" t="s">
        <v>548</v>
      </c>
    </row>
    <row r="372" spans="44:46" ht="14.25">
      <c r="AR372" s="298" t="s">
        <v>458</v>
      </c>
      <c r="AS372" s="298" t="s">
        <v>672</v>
      </c>
      <c r="AT372" s="298" t="s">
        <v>576</v>
      </c>
    </row>
    <row r="373" spans="44:46" ht="14.25">
      <c r="AR373" s="298" t="s">
        <v>549</v>
      </c>
      <c r="AS373" s="298" t="s">
        <v>525</v>
      </c>
      <c r="AT373" s="298" t="s">
        <v>577</v>
      </c>
    </row>
    <row r="374" spans="44:46" ht="14.25">
      <c r="AR374" s="298" t="s">
        <v>550</v>
      </c>
      <c r="AS374" s="298" t="s">
        <v>726</v>
      </c>
      <c r="AT374" s="298" t="s">
        <v>551</v>
      </c>
    </row>
    <row r="375" spans="44:46" ht="14.25">
      <c r="AR375" s="298">
        <v>29</v>
      </c>
      <c r="AS375" s="298" t="s">
        <v>1022</v>
      </c>
      <c r="AT375" s="298" t="s">
        <v>552</v>
      </c>
    </row>
    <row r="376" spans="44:46" ht="14.25">
      <c r="AR376" s="298" t="s">
        <v>1074</v>
      </c>
      <c r="AS376" s="298" t="s">
        <v>673</v>
      </c>
      <c r="AT376" s="298" t="s">
        <v>578</v>
      </c>
    </row>
    <row r="377" spans="44:46" ht="14.25">
      <c r="AR377" s="298" t="s">
        <v>459</v>
      </c>
      <c r="AS377" s="298" t="s">
        <v>526</v>
      </c>
      <c r="AT377" s="298" t="s">
        <v>224</v>
      </c>
    </row>
    <row r="378" spans="44:46" ht="14.25">
      <c r="AR378" s="298" t="s">
        <v>553</v>
      </c>
      <c r="AS378" s="298" t="s">
        <v>1023</v>
      </c>
      <c r="AT378" s="298" t="s">
        <v>554</v>
      </c>
    </row>
    <row r="379" spans="44:46" ht="14.25">
      <c r="AR379" s="298" t="s">
        <v>555</v>
      </c>
      <c r="AS379" s="298" t="s">
        <v>1024</v>
      </c>
      <c r="AT379" s="298" t="s">
        <v>556</v>
      </c>
    </row>
    <row r="380" spans="44:46" ht="14.25">
      <c r="AR380" s="298">
        <v>30</v>
      </c>
      <c r="AS380" s="298" t="s">
        <v>674</v>
      </c>
      <c r="AT380" s="298" t="s">
        <v>170</v>
      </c>
    </row>
    <row r="381" spans="44:46" ht="14.25">
      <c r="AR381" s="298" t="s">
        <v>1075</v>
      </c>
      <c r="AS381" s="298" t="s">
        <v>527</v>
      </c>
      <c r="AT381" s="298" t="s">
        <v>225</v>
      </c>
    </row>
    <row r="382" spans="44:46" ht="14.25">
      <c r="AR382" s="298" t="s">
        <v>460</v>
      </c>
      <c r="AS382" s="298" t="s">
        <v>1025</v>
      </c>
      <c r="AT382" s="298" t="s">
        <v>557</v>
      </c>
    </row>
    <row r="383" spans="44:46" ht="14.25">
      <c r="AR383" s="298" t="s">
        <v>558</v>
      </c>
      <c r="AS383" s="298" t="s">
        <v>1026</v>
      </c>
      <c r="AT383" s="298" t="s">
        <v>996</v>
      </c>
    </row>
    <row r="384" spans="44:46" ht="14.25">
      <c r="AR384" s="298" t="s">
        <v>997</v>
      </c>
      <c r="AS384" s="298" t="s">
        <v>675</v>
      </c>
      <c r="AT384" s="298" t="s">
        <v>226</v>
      </c>
    </row>
    <row r="385" spans="44:46" ht="14.25">
      <c r="AR385" s="298">
        <v>31</v>
      </c>
      <c r="AS385" s="298" t="s">
        <v>528</v>
      </c>
      <c r="AT385" s="298" t="s">
        <v>227</v>
      </c>
    </row>
    <row r="386" spans="44:46" ht="14.25">
      <c r="AR386" s="298" t="s">
        <v>1076</v>
      </c>
      <c r="AS386" s="298" t="s">
        <v>1027</v>
      </c>
      <c r="AT386" s="298" t="s">
        <v>998</v>
      </c>
    </row>
    <row r="387" spans="44:46" ht="14.25">
      <c r="AR387" s="298" t="s">
        <v>461</v>
      </c>
      <c r="AS387" s="298" t="s">
        <v>1028</v>
      </c>
      <c r="AT387" s="298" t="s">
        <v>999</v>
      </c>
    </row>
    <row r="388" spans="44:46" ht="14.25">
      <c r="AR388" s="298" t="s">
        <v>1000</v>
      </c>
      <c r="AS388" s="298" t="s">
        <v>676</v>
      </c>
      <c r="AT388" s="298" t="s">
        <v>228</v>
      </c>
    </row>
    <row r="389" spans="44:46" ht="14.25">
      <c r="AR389" s="298" t="s">
        <v>1001</v>
      </c>
      <c r="AS389" s="298" t="s">
        <v>529</v>
      </c>
      <c r="AT389" s="298" t="s">
        <v>229</v>
      </c>
    </row>
    <row r="390" spans="44:46" ht="14.25">
      <c r="AR390" s="298">
        <v>32</v>
      </c>
      <c r="AS390" s="298" t="s">
        <v>728</v>
      </c>
      <c r="AT390" s="298" t="s">
        <v>1002</v>
      </c>
    </row>
    <row r="391" spans="44:46" ht="14.25">
      <c r="AR391" s="298" t="s">
        <v>1077</v>
      </c>
      <c r="AS391" s="298" t="s">
        <v>729</v>
      </c>
      <c r="AT391" s="298" t="s">
        <v>1003</v>
      </c>
    </row>
    <row r="392" spans="44:46" ht="14.25">
      <c r="AR392" s="298" t="s">
        <v>462</v>
      </c>
      <c r="AS392" s="298" t="s">
        <v>677</v>
      </c>
      <c r="AT392" s="298" t="s">
        <v>230</v>
      </c>
    </row>
    <row r="393" spans="44:46" ht="14.25">
      <c r="AR393" s="298" t="s">
        <v>1004</v>
      </c>
      <c r="AS393" s="298" t="s">
        <v>530</v>
      </c>
      <c r="AT393" s="298" t="s">
        <v>231</v>
      </c>
    </row>
    <row r="394" spans="44:46" ht="14.25">
      <c r="AR394" s="298" t="s">
        <v>1005</v>
      </c>
      <c r="AS394" s="298" t="s">
        <v>730</v>
      </c>
      <c r="AT394" s="298" t="s">
        <v>1006</v>
      </c>
    </row>
    <row r="395" spans="44:46" ht="14.25">
      <c r="AR395" s="298">
        <v>33</v>
      </c>
      <c r="AS395" s="298" t="s">
        <v>731</v>
      </c>
      <c r="AT395" s="298" t="s">
        <v>802</v>
      </c>
    </row>
    <row r="396" spans="44:46" ht="14.25">
      <c r="AR396" s="298" t="s">
        <v>1078</v>
      </c>
      <c r="AS396" s="298" t="s">
        <v>678</v>
      </c>
      <c r="AT396" s="298" t="s">
        <v>232</v>
      </c>
    </row>
    <row r="397" spans="44:46" ht="14.25">
      <c r="AR397" s="298" t="s">
        <v>463</v>
      </c>
      <c r="AS397" s="298" t="s">
        <v>531</v>
      </c>
      <c r="AT397" s="298" t="s">
        <v>233</v>
      </c>
    </row>
    <row r="398" spans="44:46" ht="14.25">
      <c r="AR398" s="298" t="s">
        <v>803</v>
      </c>
      <c r="AS398" s="298" t="s">
        <v>801</v>
      </c>
      <c r="AT398" s="298" t="s">
        <v>804</v>
      </c>
    </row>
    <row r="399" spans="44:46" ht="14.25">
      <c r="AR399" s="298" t="s">
        <v>805</v>
      </c>
      <c r="AS399" s="298" t="s">
        <v>921</v>
      </c>
      <c r="AT399" s="298" t="s">
        <v>806</v>
      </c>
    </row>
    <row r="400" spans="44:46" ht="14.25">
      <c r="AR400" s="298">
        <v>34</v>
      </c>
      <c r="AS400" s="298" t="s">
        <v>679</v>
      </c>
      <c r="AT400" s="298" t="s">
        <v>234</v>
      </c>
    </row>
    <row r="401" spans="44:46" ht="14.25">
      <c r="AR401" s="298" t="s">
        <v>1079</v>
      </c>
      <c r="AS401" s="298" t="s">
        <v>532</v>
      </c>
      <c r="AT401" s="298" t="s">
        <v>235</v>
      </c>
    </row>
    <row r="402" spans="44:46" ht="14.25">
      <c r="AR402" s="298" t="s">
        <v>464</v>
      </c>
      <c r="AS402" s="298" t="s">
        <v>922</v>
      </c>
      <c r="AT402" s="298" t="s">
        <v>807</v>
      </c>
    </row>
    <row r="403" spans="44:46" ht="14.25">
      <c r="AR403" s="298" t="s">
        <v>808</v>
      </c>
      <c r="AS403" s="298" t="s">
        <v>923</v>
      </c>
      <c r="AT403" s="298" t="s">
        <v>809</v>
      </c>
    </row>
    <row r="404" spans="44:46" ht="14.25">
      <c r="AR404" s="298" t="s">
        <v>810</v>
      </c>
      <c r="AS404" s="298" t="s">
        <v>1087</v>
      </c>
      <c r="AT404" s="298" t="s">
        <v>1085</v>
      </c>
    </row>
    <row r="405" spans="44:46" ht="14.25">
      <c r="AR405" s="298">
        <v>35</v>
      </c>
      <c r="AS405" s="298" t="s">
        <v>1088</v>
      </c>
      <c r="AT405" s="298" t="s">
        <v>1086</v>
      </c>
    </row>
    <row r="406" spans="44:46" ht="14.25">
      <c r="AR406" s="298" t="s">
        <v>1080</v>
      </c>
      <c r="AS406" s="298" t="s">
        <v>323</v>
      </c>
      <c r="AT406" s="298" t="s">
        <v>811</v>
      </c>
    </row>
    <row r="407" spans="44:46" ht="14.25">
      <c r="AR407" s="298" t="s">
        <v>465</v>
      </c>
      <c r="AS407" s="298" t="s">
        <v>324</v>
      </c>
      <c r="AT407" s="298" t="s">
        <v>812</v>
      </c>
    </row>
    <row r="408" spans="44:46" ht="14.25">
      <c r="AR408" s="298" t="s">
        <v>813</v>
      </c>
      <c r="AS408" s="298" t="s">
        <v>680</v>
      </c>
      <c r="AT408" s="298" t="s">
        <v>664</v>
      </c>
    </row>
    <row r="409" spans="44:46" ht="14.25">
      <c r="AR409" s="298" t="s">
        <v>814</v>
      </c>
      <c r="AS409" s="298" t="s">
        <v>533</v>
      </c>
      <c r="AT409" s="298" t="s">
        <v>665</v>
      </c>
    </row>
    <row r="410" spans="44:46" ht="14.25">
      <c r="AR410" s="298">
        <v>36</v>
      </c>
      <c r="AS410" s="298" t="s">
        <v>924</v>
      </c>
      <c r="AT410" s="298" t="s">
        <v>815</v>
      </c>
    </row>
    <row r="411" spans="44:46" ht="14.25">
      <c r="AR411" s="298" t="s">
        <v>1081</v>
      </c>
      <c r="AS411" s="298" t="s">
        <v>925</v>
      </c>
      <c r="AT411" s="298" t="s">
        <v>960</v>
      </c>
    </row>
    <row r="412" spans="44:46" ht="14.25">
      <c r="AR412" s="298" t="s">
        <v>466</v>
      </c>
      <c r="AS412" s="298" t="s">
        <v>681</v>
      </c>
      <c r="AT412" s="298" t="s">
        <v>666</v>
      </c>
    </row>
    <row r="413" spans="44:46" ht="14.25">
      <c r="AR413" s="298" t="s">
        <v>961</v>
      </c>
      <c r="AS413" s="298" t="s">
        <v>534</v>
      </c>
      <c r="AT413" s="298" t="s">
        <v>667</v>
      </c>
    </row>
    <row r="414" spans="44:46" ht="14.25">
      <c r="AR414" s="298" t="s">
        <v>962</v>
      </c>
      <c r="AS414" s="298" t="s">
        <v>926</v>
      </c>
      <c r="AT414" s="298" t="s">
        <v>963</v>
      </c>
    </row>
    <row r="415" spans="44:46" ht="14.25">
      <c r="AR415" s="298">
        <v>37</v>
      </c>
      <c r="AS415" s="298" t="s">
        <v>927</v>
      </c>
      <c r="AT415" s="298" t="s">
        <v>964</v>
      </c>
    </row>
    <row r="416" spans="44:46" ht="14.25">
      <c r="AR416" s="298" t="s">
        <v>96</v>
      </c>
      <c r="AS416" s="298" t="s">
        <v>682</v>
      </c>
      <c r="AT416" s="298" t="s">
        <v>668</v>
      </c>
    </row>
    <row r="417" spans="44:46" ht="14.25">
      <c r="AR417" s="298" t="s">
        <v>467</v>
      </c>
      <c r="AS417" s="298" t="s">
        <v>535</v>
      </c>
      <c r="AT417" s="298" t="s">
        <v>669</v>
      </c>
    </row>
    <row r="418" spans="44:46" ht="14.25">
      <c r="AR418" s="298" t="s">
        <v>965</v>
      </c>
      <c r="AS418" s="298" t="s">
        <v>930</v>
      </c>
      <c r="AT418" s="298" t="s">
        <v>966</v>
      </c>
    </row>
    <row r="419" spans="44:46" ht="14.25">
      <c r="AR419" s="298" t="s">
        <v>967</v>
      </c>
      <c r="AS419" s="298" t="s">
        <v>933</v>
      </c>
      <c r="AT419" s="298" t="s">
        <v>968</v>
      </c>
    </row>
    <row r="420" spans="44:46" ht="14.25">
      <c r="AR420" s="298">
        <v>38</v>
      </c>
      <c r="AS420" s="298" t="s">
        <v>683</v>
      </c>
      <c r="AT420" s="298" t="s">
        <v>670</v>
      </c>
    </row>
    <row r="421" spans="44:46" ht="14.25">
      <c r="AR421" s="298" t="s">
        <v>97</v>
      </c>
      <c r="AS421" s="298" t="s">
        <v>536</v>
      </c>
      <c r="AT421" s="298" t="s">
        <v>733</v>
      </c>
    </row>
    <row r="422" spans="44:46" ht="14.25">
      <c r="AR422" s="298" t="s">
        <v>468</v>
      </c>
      <c r="AS422" s="298" t="s">
        <v>938</v>
      </c>
      <c r="AT422" s="298" t="s">
        <v>969</v>
      </c>
    </row>
    <row r="423" spans="44:46" ht="14.25">
      <c r="AR423" s="298" t="s">
        <v>970</v>
      </c>
      <c r="AS423" s="298" t="s">
        <v>939</v>
      </c>
      <c r="AT423" s="298" t="s">
        <v>816</v>
      </c>
    </row>
    <row r="424" spans="44:46" ht="14.25">
      <c r="AR424" s="298" t="s">
        <v>817</v>
      </c>
      <c r="AS424" s="298" t="s">
        <v>884</v>
      </c>
      <c r="AT424" s="298" t="s">
        <v>734</v>
      </c>
    </row>
    <row r="425" spans="44:46" ht="14.25">
      <c r="AR425" s="298">
        <v>39</v>
      </c>
      <c r="AS425" s="298" t="s">
        <v>537</v>
      </c>
      <c r="AT425" s="298" t="s">
        <v>735</v>
      </c>
    </row>
    <row r="426" spans="44:46" ht="14.25">
      <c r="AR426" s="298" t="s">
        <v>98</v>
      </c>
      <c r="AS426" s="298" t="s">
        <v>944</v>
      </c>
      <c r="AT426" s="298" t="s">
        <v>818</v>
      </c>
    </row>
    <row r="427" spans="44:46" ht="14.25">
      <c r="AR427" s="298" t="s">
        <v>469</v>
      </c>
      <c r="AS427" s="298" t="s">
        <v>945</v>
      </c>
      <c r="AT427" s="298" t="s">
        <v>819</v>
      </c>
    </row>
    <row r="428" spans="44:46" ht="14.25">
      <c r="AR428" s="298" t="s">
        <v>820</v>
      </c>
      <c r="AS428" s="298" t="s">
        <v>410</v>
      </c>
      <c r="AT428" s="298" t="s">
        <v>736</v>
      </c>
    </row>
    <row r="429" spans="44:46" ht="14.25">
      <c r="AR429" s="298" t="s">
        <v>821</v>
      </c>
      <c r="AS429" s="298" t="s">
        <v>455</v>
      </c>
      <c r="AT429" s="298" t="s">
        <v>737</v>
      </c>
    </row>
    <row r="430" spans="44:46" ht="14.25">
      <c r="AR430" s="298">
        <v>40</v>
      </c>
      <c r="AS430" s="298" t="s">
        <v>950</v>
      </c>
      <c r="AT430" s="298" t="s">
        <v>822</v>
      </c>
    </row>
    <row r="431" spans="44:46" ht="14.25">
      <c r="AR431" s="298" t="s">
        <v>99</v>
      </c>
      <c r="AS431" s="298" t="s">
        <v>953</v>
      </c>
      <c r="AT431" s="298" t="s">
        <v>823</v>
      </c>
    </row>
    <row r="432" spans="44:46" ht="14.25">
      <c r="AR432" s="298" t="s">
        <v>470</v>
      </c>
      <c r="AS432" s="298" t="s">
        <v>1071</v>
      </c>
      <c r="AT432" s="298" t="s">
        <v>738</v>
      </c>
    </row>
    <row r="433" spans="44:46" ht="14.25">
      <c r="AR433" s="298" t="s">
        <v>824</v>
      </c>
      <c r="AS433" s="298" t="s">
        <v>456</v>
      </c>
      <c r="AT433" s="298" t="s">
        <v>739</v>
      </c>
    </row>
    <row r="434" spans="44:46" ht="14.25">
      <c r="AR434" s="298" t="s">
        <v>825</v>
      </c>
      <c r="AS434" s="298" t="s">
        <v>958</v>
      </c>
      <c r="AT434" s="298" t="s">
        <v>826</v>
      </c>
    </row>
    <row r="435" spans="44:46" ht="14.25">
      <c r="AR435" s="298">
        <v>41</v>
      </c>
      <c r="AS435" s="298" t="s">
        <v>542</v>
      </c>
      <c r="AT435" s="298" t="s">
        <v>827</v>
      </c>
    </row>
    <row r="436" spans="44:46" ht="14.25">
      <c r="AR436" s="298" t="s">
        <v>100</v>
      </c>
      <c r="AS436" s="298" t="s">
        <v>1072</v>
      </c>
      <c r="AT436" s="298" t="s">
        <v>740</v>
      </c>
    </row>
    <row r="437" spans="44:46" ht="14.25">
      <c r="AR437" s="298" t="s">
        <v>471</v>
      </c>
      <c r="AS437" s="298" t="s">
        <v>457</v>
      </c>
      <c r="AT437" s="298" t="s">
        <v>359</v>
      </c>
    </row>
    <row r="438" spans="44:46" ht="14.25">
      <c r="AR438" s="298" t="s">
        <v>828</v>
      </c>
      <c r="AS438" s="298" t="s">
        <v>545</v>
      </c>
      <c r="AT438" s="298" t="s">
        <v>829</v>
      </c>
    </row>
    <row r="439" spans="44:46" ht="14.25">
      <c r="AR439" s="298" t="s">
        <v>830</v>
      </c>
      <c r="AS439" s="298" t="s">
        <v>546</v>
      </c>
      <c r="AT439" s="298" t="s">
        <v>831</v>
      </c>
    </row>
    <row r="440" spans="44:46" ht="14.25">
      <c r="AR440" s="298">
        <v>42</v>
      </c>
      <c r="AS440" s="298" t="s">
        <v>1073</v>
      </c>
      <c r="AT440" s="298" t="s">
        <v>264</v>
      </c>
    </row>
    <row r="441" spans="44:46" ht="14.25">
      <c r="AR441" s="298" t="s">
        <v>91</v>
      </c>
      <c r="AS441" s="298" t="s">
        <v>458</v>
      </c>
      <c r="AT441" s="298" t="s">
        <v>265</v>
      </c>
    </row>
    <row r="442" spans="44:46" ht="14.25">
      <c r="AR442" s="298" t="s">
        <v>286</v>
      </c>
      <c r="AS442" s="298" t="s">
        <v>549</v>
      </c>
      <c r="AT442" s="298" t="s">
        <v>832</v>
      </c>
    </row>
    <row r="443" spans="44:46" ht="14.25">
      <c r="AR443" s="298" t="s">
        <v>833</v>
      </c>
      <c r="AS443" s="298" t="s">
        <v>550</v>
      </c>
      <c r="AT443" s="298" t="s">
        <v>834</v>
      </c>
    </row>
    <row r="444" spans="44:46" ht="14.25">
      <c r="AR444" s="298" t="s">
        <v>835</v>
      </c>
      <c r="AS444" s="298" t="s">
        <v>1074</v>
      </c>
      <c r="AT444" s="298" t="s">
        <v>266</v>
      </c>
    </row>
    <row r="445" spans="44:46" ht="14.25">
      <c r="AR445" s="298">
        <v>43</v>
      </c>
      <c r="AS445" s="298" t="s">
        <v>459</v>
      </c>
      <c r="AT445" s="298" t="s">
        <v>267</v>
      </c>
    </row>
    <row r="446" spans="44:46" ht="14.25">
      <c r="AR446" s="298" t="s">
        <v>92</v>
      </c>
      <c r="AS446" s="298" t="s">
        <v>553</v>
      </c>
      <c r="AT446" s="298" t="s">
        <v>836</v>
      </c>
    </row>
    <row r="447" spans="44:46" ht="14.25">
      <c r="AR447" s="298" t="s">
        <v>287</v>
      </c>
      <c r="AS447" s="298" t="s">
        <v>555</v>
      </c>
      <c r="AT447" s="298" t="s">
        <v>837</v>
      </c>
    </row>
    <row r="448" spans="44:46" ht="14.25">
      <c r="AR448" s="298" t="s">
        <v>838</v>
      </c>
      <c r="AS448" s="298" t="s">
        <v>200</v>
      </c>
      <c r="AT448" s="298" t="s">
        <v>254</v>
      </c>
    </row>
    <row r="449" spans="44:46" ht="14.25">
      <c r="AR449" s="298" t="s">
        <v>839</v>
      </c>
      <c r="AS449" s="298" t="s">
        <v>201</v>
      </c>
      <c r="AT449" s="298" t="s">
        <v>255</v>
      </c>
    </row>
    <row r="450" spans="44:46" ht="14.25">
      <c r="AR450" s="298">
        <v>44</v>
      </c>
      <c r="AS450" s="298" t="s">
        <v>325</v>
      </c>
      <c r="AT450" s="298" t="s">
        <v>840</v>
      </c>
    </row>
    <row r="451" spans="44:46" ht="14.25">
      <c r="AR451" s="298" t="s">
        <v>93</v>
      </c>
      <c r="AS451" s="298" t="s">
        <v>326</v>
      </c>
      <c r="AT451" s="298" t="s">
        <v>841</v>
      </c>
    </row>
    <row r="452" spans="44:46" ht="14.25">
      <c r="AR452" s="298" t="s">
        <v>288</v>
      </c>
      <c r="AS452" s="298" t="s">
        <v>1075</v>
      </c>
      <c r="AT452" s="298" t="s">
        <v>268</v>
      </c>
    </row>
    <row r="453" spans="44:46" ht="14.25">
      <c r="AR453" s="298" t="s">
        <v>842</v>
      </c>
      <c r="AS453" s="298" t="s">
        <v>460</v>
      </c>
      <c r="AT453" s="298" t="s">
        <v>269</v>
      </c>
    </row>
    <row r="454" spans="44:46" ht="14.25">
      <c r="AR454" s="298" t="s">
        <v>843</v>
      </c>
      <c r="AS454" s="298" t="s">
        <v>558</v>
      </c>
      <c r="AT454" s="298" t="s">
        <v>844</v>
      </c>
    </row>
    <row r="455" spans="44:46" ht="14.25">
      <c r="AR455" s="298">
        <v>45</v>
      </c>
      <c r="AS455" s="298" t="s">
        <v>997</v>
      </c>
      <c r="AT455" s="298" t="s">
        <v>845</v>
      </c>
    </row>
    <row r="456" spans="44:46" ht="14.25">
      <c r="AR456" s="298" t="s">
        <v>94</v>
      </c>
      <c r="AS456" s="298" t="s">
        <v>1076</v>
      </c>
      <c r="AT456" s="298" t="s">
        <v>270</v>
      </c>
    </row>
    <row r="457" spans="44:46" ht="14.25">
      <c r="AR457" s="298" t="s">
        <v>242</v>
      </c>
      <c r="AS457" s="298" t="s">
        <v>461</v>
      </c>
      <c r="AT457" s="298" t="s">
        <v>574</v>
      </c>
    </row>
    <row r="458" spans="44:46" ht="14.25">
      <c r="AR458" s="298" t="s">
        <v>846</v>
      </c>
      <c r="AS458" s="298" t="s">
        <v>1000</v>
      </c>
      <c r="AT458" s="298" t="s">
        <v>847</v>
      </c>
    </row>
    <row r="459" spans="44:46" ht="14.25">
      <c r="AR459" s="298" t="s">
        <v>848</v>
      </c>
      <c r="AS459" s="298" t="s">
        <v>1001</v>
      </c>
      <c r="AT459" s="298" t="s">
        <v>849</v>
      </c>
    </row>
    <row r="460" spans="44:46" ht="14.25">
      <c r="AR460" s="298">
        <v>46</v>
      </c>
      <c r="AS460" s="298" t="s">
        <v>1077</v>
      </c>
      <c r="AT460" s="298" t="s">
        <v>575</v>
      </c>
    </row>
    <row r="461" spans="44:46" ht="14.25">
      <c r="AR461" s="298" t="s">
        <v>95</v>
      </c>
      <c r="AS461" s="298" t="s">
        <v>462</v>
      </c>
      <c r="AT461" s="298" t="s">
        <v>86</v>
      </c>
    </row>
    <row r="462" spans="44:46" ht="14.25">
      <c r="AR462" s="298" t="s">
        <v>243</v>
      </c>
      <c r="AS462" s="298" t="s">
        <v>1004</v>
      </c>
      <c r="AT462" s="298" t="s">
        <v>850</v>
      </c>
    </row>
    <row r="463" spans="44:46" ht="14.25">
      <c r="AR463" s="298" t="s">
        <v>885</v>
      </c>
      <c r="AS463" s="298" t="s">
        <v>1005</v>
      </c>
      <c r="AT463" s="298" t="s">
        <v>607</v>
      </c>
    </row>
    <row r="464" spans="44:46" ht="14.25">
      <c r="AR464" s="298" t="s">
        <v>608</v>
      </c>
      <c r="AS464" s="298" t="s">
        <v>1078</v>
      </c>
      <c r="AT464" s="298" t="s">
        <v>87</v>
      </c>
    </row>
    <row r="465" spans="44:46" ht="14.25">
      <c r="AR465" s="298">
        <v>47</v>
      </c>
      <c r="AS465" s="298" t="s">
        <v>463</v>
      </c>
      <c r="AT465" s="298" t="s">
        <v>88</v>
      </c>
    </row>
    <row r="466" spans="44:46" ht="14.25">
      <c r="AR466" s="298" t="s">
        <v>483</v>
      </c>
      <c r="AS466" s="298" t="s">
        <v>803</v>
      </c>
      <c r="AT466" s="298" t="s">
        <v>609</v>
      </c>
    </row>
    <row r="467" spans="44:46" ht="14.25">
      <c r="AR467" s="298" t="s">
        <v>880</v>
      </c>
      <c r="AS467" s="298" t="s">
        <v>805</v>
      </c>
      <c r="AT467" s="298" t="s">
        <v>610</v>
      </c>
    </row>
    <row r="468" spans="44:46" ht="14.25">
      <c r="AR468" s="298" t="s">
        <v>611</v>
      </c>
      <c r="AS468" s="298" t="s">
        <v>1079</v>
      </c>
      <c r="AT468" s="298" t="s">
        <v>89</v>
      </c>
    </row>
    <row r="469" spans="44:46" ht="14.25">
      <c r="AR469" s="298" t="s">
        <v>612</v>
      </c>
      <c r="AS469" s="298" t="s">
        <v>464</v>
      </c>
      <c r="AT469" s="298" t="s">
        <v>515</v>
      </c>
    </row>
    <row r="470" spans="44:46" ht="14.25">
      <c r="AR470" s="298">
        <v>48</v>
      </c>
      <c r="AS470" s="298" t="s">
        <v>808</v>
      </c>
      <c r="AT470" s="298" t="s">
        <v>613</v>
      </c>
    </row>
    <row r="471" spans="44:46" ht="14.25">
      <c r="AR471" s="298" t="s">
        <v>484</v>
      </c>
      <c r="AS471" s="298" t="s">
        <v>810</v>
      </c>
      <c r="AT471" s="298" t="s">
        <v>614</v>
      </c>
    </row>
    <row r="472" spans="44:46" ht="14.25">
      <c r="AR472" s="298" t="s">
        <v>881</v>
      </c>
      <c r="AS472" s="298" t="s">
        <v>1080</v>
      </c>
      <c r="AT472" s="298" t="s">
        <v>516</v>
      </c>
    </row>
    <row r="473" spans="44:46" ht="14.25">
      <c r="AR473" s="298" t="s">
        <v>615</v>
      </c>
      <c r="AS473" s="298" t="s">
        <v>465</v>
      </c>
      <c r="AT473" s="298" t="s">
        <v>868</v>
      </c>
    </row>
    <row r="474" spans="44:46" ht="14.25">
      <c r="AR474" s="298" t="s">
        <v>616</v>
      </c>
      <c r="AS474" s="298" t="s">
        <v>813</v>
      </c>
      <c r="AT474" s="298" t="s">
        <v>617</v>
      </c>
    </row>
    <row r="475" spans="44:46" ht="14.25">
      <c r="AR475" s="298">
        <v>49</v>
      </c>
      <c r="AS475" s="298" t="s">
        <v>814</v>
      </c>
      <c r="AT475" s="298" t="s">
        <v>769</v>
      </c>
    </row>
    <row r="476" spans="44:46" ht="14.25">
      <c r="AR476" s="298" t="s">
        <v>485</v>
      </c>
      <c r="AS476" s="298" t="s">
        <v>1081</v>
      </c>
      <c r="AT476" s="298" t="s">
        <v>869</v>
      </c>
    </row>
    <row r="477" spans="44:46" ht="14.25">
      <c r="AR477" s="298" t="s">
        <v>882</v>
      </c>
      <c r="AS477" s="298" t="s">
        <v>466</v>
      </c>
      <c r="AT477" s="298" t="s">
        <v>870</v>
      </c>
    </row>
    <row r="478" spans="44:46" ht="14.25">
      <c r="AR478" s="298" t="s">
        <v>770</v>
      </c>
      <c r="AS478" s="298" t="s">
        <v>961</v>
      </c>
      <c r="AT478" s="298" t="s">
        <v>771</v>
      </c>
    </row>
    <row r="479" spans="44:46" ht="14.25">
      <c r="AR479" s="298" t="s">
        <v>772</v>
      </c>
      <c r="AS479" s="298" t="s">
        <v>962</v>
      </c>
      <c r="AT479" s="298" t="s">
        <v>773</v>
      </c>
    </row>
    <row r="480" spans="44:46" ht="14.25">
      <c r="AR480" s="298">
        <v>50</v>
      </c>
      <c r="AS480" s="298" t="s">
        <v>96</v>
      </c>
      <c r="AT480" s="298" t="s">
        <v>871</v>
      </c>
    </row>
    <row r="481" spans="44:46" ht="14.25">
      <c r="AR481" s="298" t="s">
        <v>486</v>
      </c>
      <c r="AS481" s="298" t="s">
        <v>467</v>
      </c>
      <c r="AT481" s="298" t="s">
        <v>872</v>
      </c>
    </row>
    <row r="482" spans="44:46" ht="14.25">
      <c r="AR482" s="298" t="s">
        <v>604</v>
      </c>
      <c r="AS482" s="298" t="s">
        <v>965</v>
      </c>
      <c r="AT482" s="298" t="s">
        <v>774</v>
      </c>
    </row>
    <row r="483" spans="44:46" ht="14.25">
      <c r="AR483" s="298" t="s">
        <v>775</v>
      </c>
      <c r="AS483" s="298" t="s">
        <v>967</v>
      </c>
      <c r="AT483" s="298" t="s">
        <v>1013</v>
      </c>
    </row>
    <row r="484" spans="44:46" ht="14.25">
      <c r="AR484" s="298" t="s">
        <v>1014</v>
      </c>
      <c r="AS484" s="298" t="s">
        <v>97</v>
      </c>
      <c r="AT484" s="298" t="s">
        <v>12</v>
      </c>
    </row>
    <row r="485" spans="44:46" ht="14.25">
      <c r="AR485" s="298">
        <v>51</v>
      </c>
      <c r="AS485" s="298" t="s">
        <v>468</v>
      </c>
      <c r="AT485" s="298" t="s">
        <v>13</v>
      </c>
    </row>
    <row r="486" spans="44:46" ht="14.25">
      <c r="AR486" s="298" t="s">
        <v>487</v>
      </c>
      <c r="AS486" s="298" t="s">
        <v>970</v>
      </c>
      <c r="AT486" s="298" t="s">
        <v>1015</v>
      </c>
    </row>
    <row r="487" spans="44:46" ht="14.25">
      <c r="AR487" s="298" t="s">
        <v>605</v>
      </c>
      <c r="AS487" s="298" t="s">
        <v>817</v>
      </c>
      <c r="AT487" s="298" t="s">
        <v>1016</v>
      </c>
    </row>
    <row r="488" spans="44:46" ht="14.25">
      <c r="AR488" s="298" t="s">
        <v>1017</v>
      </c>
      <c r="AS488" s="298" t="s">
        <v>98</v>
      </c>
      <c r="AT488" s="298" t="s">
        <v>14</v>
      </c>
    </row>
    <row r="489" spans="44:46" ht="14.25">
      <c r="AR489" s="298" t="s">
        <v>1018</v>
      </c>
      <c r="AS489" s="298" t="s">
        <v>469</v>
      </c>
      <c r="AT489" s="298" t="s">
        <v>15</v>
      </c>
    </row>
    <row r="490" spans="44:46" ht="14.25">
      <c r="AR490" s="298">
        <v>52</v>
      </c>
      <c r="AS490" s="298" t="s">
        <v>820</v>
      </c>
      <c r="AT490" s="298" t="s">
        <v>1019</v>
      </c>
    </row>
    <row r="491" spans="44:46" ht="14.25">
      <c r="AR491" s="298" t="s">
        <v>488</v>
      </c>
      <c r="AS491" s="298" t="s">
        <v>821</v>
      </c>
      <c r="AT491" s="298" t="s">
        <v>1020</v>
      </c>
    </row>
    <row r="492" spans="44:46" ht="14.25">
      <c r="AR492" s="298" t="s">
        <v>649</v>
      </c>
      <c r="AS492" s="298" t="s">
        <v>202</v>
      </c>
      <c r="AT492" s="298" t="s">
        <v>256</v>
      </c>
    </row>
    <row r="493" spans="44:46" ht="14.25">
      <c r="AR493" s="298" t="s">
        <v>786</v>
      </c>
      <c r="AS493" s="298" t="s">
        <v>203</v>
      </c>
      <c r="AT493" s="298" t="s">
        <v>748</v>
      </c>
    </row>
    <row r="494" spans="44:46" ht="14.25">
      <c r="AR494" s="298" t="s">
        <v>787</v>
      </c>
      <c r="AS494" s="298" t="s">
        <v>327</v>
      </c>
      <c r="AT494" s="298" t="s">
        <v>788</v>
      </c>
    </row>
    <row r="495" spans="44:46" ht="14.25">
      <c r="AR495" s="298">
        <v>53</v>
      </c>
      <c r="AS495" s="298" t="s">
        <v>328</v>
      </c>
      <c r="AT495" s="298" t="s">
        <v>789</v>
      </c>
    </row>
    <row r="496" spans="44:46" ht="14.25">
      <c r="AR496" s="298" t="s">
        <v>489</v>
      </c>
      <c r="AS496" s="298" t="s">
        <v>99</v>
      </c>
      <c r="AT496" s="298" t="s">
        <v>16</v>
      </c>
    </row>
    <row r="497" spans="44:46" ht="14.25">
      <c r="AR497" s="298" t="s">
        <v>650</v>
      </c>
      <c r="AS497" s="298" t="s">
        <v>470</v>
      </c>
      <c r="AT497" s="298" t="s">
        <v>17</v>
      </c>
    </row>
    <row r="498" spans="44:46" ht="14.25">
      <c r="AR498" s="298" t="s">
        <v>790</v>
      </c>
      <c r="AS498" s="298" t="s">
        <v>824</v>
      </c>
      <c r="AT498" s="298" t="s">
        <v>791</v>
      </c>
    </row>
    <row r="499" spans="44:46" ht="14.25">
      <c r="AR499" s="298" t="s">
        <v>792</v>
      </c>
      <c r="AS499" s="298" t="s">
        <v>825</v>
      </c>
      <c r="AT499" s="298" t="s">
        <v>793</v>
      </c>
    </row>
    <row r="500" spans="44:46" ht="14.25">
      <c r="AR500" s="298">
        <v>54</v>
      </c>
      <c r="AS500" s="298" t="s">
        <v>100</v>
      </c>
      <c r="AT500" s="298" t="s">
        <v>18</v>
      </c>
    </row>
    <row r="501" spans="44:46" ht="14.25">
      <c r="AR501" s="298" t="s">
        <v>490</v>
      </c>
      <c r="AS501" s="298" t="s">
        <v>471</v>
      </c>
      <c r="AT501" s="298" t="s">
        <v>19</v>
      </c>
    </row>
    <row r="502" spans="44:46" ht="14.25">
      <c r="AR502" s="298" t="s">
        <v>651</v>
      </c>
      <c r="AS502" s="298" t="s">
        <v>828</v>
      </c>
      <c r="AT502" s="298" t="s">
        <v>618</v>
      </c>
    </row>
    <row r="503" spans="44:46" ht="14.25">
      <c r="AR503" s="298" t="s">
        <v>619</v>
      </c>
      <c r="AS503" s="298" t="s">
        <v>830</v>
      </c>
      <c r="AT503" s="298" t="s">
        <v>620</v>
      </c>
    </row>
    <row r="504" spans="44:46" ht="14.25">
      <c r="AR504" s="298" t="s">
        <v>621</v>
      </c>
      <c r="AS504" s="298" t="s">
        <v>91</v>
      </c>
      <c r="AT504" s="298" t="s">
        <v>20</v>
      </c>
    </row>
    <row r="505" spans="44:46" ht="14.25">
      <c r="AR505" s="298">
        <v>55</v>
      </c>
      <c r="AS505" s="298" t="s">
        <v>286</v>
      </c>
      <c r="AT505" s="298" t="s">
        <v>21</v>
      </c>
    </row>
    <row r="506" spans="44:46" ht="14.25">
      <c r="AR506" s="298" t="s">
        <v>491</v>
      </c>
      <c r="AS506" s="298" t="s">
        <v>833</v>
      </c>
      <c r="AT506" s="298" t="s">
        <v>622</v>
      </c>
    </row>
    <row r="507" spans="44:46" ht="14.25">
      <c r="AR507" s="298" t="s">
        <v>652</v>
      </c>
      <c r="AS507" s="298" t="s">
        <v>835</v>
      </c>
      <c r="AT507" s="298" t="s">
        <v>623</v>
      </c>
    </row>
    <row r="508" spans="44:46" ht="14.25">
      <c r="AR508" s="298" t="s">
        <v>624</v>
      </c>
      <c r="AS508" s="298" t="s">
        <v>92</v>
      </c>
      <c r="AT508" s="298" t="s">
        <v>22</v>
      </c>
    </row>
    <row r="509" spans="44:46" ht="14.25">
      <c r="AR509" s="298" t="s">
        <v>625</v>
      </c>
      <c r="AS509" s="298" t="s">
        <v>287</v>
      </c>
      <c r="AT509" s="298" t="s">
        <v>23</v>
      </c>
    </row>
    <row r="510" spans="44:46" ht="14.25">
      <c r="AR510" s="298">
        <v>56</v>
      </c>
      <c r="AS510" s="298" t="s">
        <v>838</v>
      </c>
      <c r="AT510" s="298" t="s">
        <v>626</v>
      </c>
    </row>
    <row r="511" spans="44:46" ht="14.25">
      <c r="AR511" s="298" t="s">
        <v>492</v>
      </c>
      <c r="AS511" s="298" t="s">
        <v>839</v>
      </c>
      <c r="AT511" s="298" t="s">
        <v>660</v>
      </c>
    </row>
    <row r="512" spans="44:46" ht="14.25">
      <c r="AR512" s="298" t="s">
        <v>653</v>
      </c>
      <c r="AS512" s="298" t="s">
        <v>93</v>
      </c>
      <c r="AT512" s="298" t="s">
        <v>191</v>
      </c>
    </row>
    <row r="513" spans="44:46" ht="14.25">
      <c r="AR513" s="298" t="s">
        <v>627</v>
      </c>
      <c r="AS513" s="298" t="s">
        <v>288</v>
      </c>
      <c r="AT513" s="298" t="s">
        <v>192</v>
      </c>
    </row>
    <row r="514" spans="44:46" ht="14.25">
      <c r="AR514" s="298" t="s">
        <v>659</v>
      </c>
      <c r="AS514" s="298" t="s">
        <v>842</v>
      </c>
      <c r="AT514" s="298" t="s">
        <v>661</v>
      </c>
    </row>
    <row r="515" spans="44:46" ht="14.25">
      <c r="AR515" s="298">
        <v>57</v>
      </c>
      <c r="AS515" s="298" t="s">
        <v>843</v>
      </c>
      <c r="AT515" s="298" t="s">
        <v>662</v>
      </c>
    </row>
    <row r="516" spans="44:46" ht="14.25">
      <c r="AR516" s="298" t="s">
        <v>493</v>
      </c>
      <c r="AS516" s="298" t="s">
        <v>94</v>
      </c>
      <c r="AT516" s="298" t="s">
        <v>193</v>
      </c>
    </row>
    <row r="517" spans="44:46" ht="14.25">
      <c r="AR517" s="298" t="s">
        <v>85</v>
      </c>
      <c r="AS517" s="298" t="s">
        <v>242</v>
      </c>
      <c r="AT517" s="298" t="s">
        <v>194</v>
      </c>
    </row>
    <row r="518" spans="44:46" ht="14.25">
      <c r="AR518" s="298" t="s">
        <v>663</v>
      </c>
      <c r="AS518" s="298" t="s">
        <v>846</v>
      </c>
      <c r="AT518" s="298" t="s">
        <v>628</v>
      </c>
    </row>
    <row r="519" spans="44:46" ht="14.25">
      <c r="AR519" s="298" t="s">
        <v>330</v>
      </c>
      <c r="AS519" s="298" t="s">
        <v>848</v>
      </c>
      <c r="AT519" s="298" t="s">
        <v>514</v>
      </c>
    </row>
    <row r="520" spans="44:46" ht="14.25">
      <c r="AR520" s="298">
        <v>58</v>
      </c>
      <c r="AS520" s="298" t="s">
        <v>95</v>
      </c>
      <c r="AT520" s="298" t="s">
        <v>195</v>
      </c>
    </row>
    <row r="521" spans="44:46" ht="14.25">
      <c r="AR521" s="298" t="s">
        <v>494</v>
      </c>
      <c r="AS521" s="298" t="s">
        <v>243</v>
      </c>
      <c r="AT521" s="298" t="s">
        <v>196</v>
      </c>
    </row>
    <row r="522" spans="44:46" ht="14.25">
      <c r="AR522" s="298" t="s">
        <v>747</v>
      </c>
      <c r="AS522" s="298" t="s">
        <v>885</v>
      </c>
      <c r="AT522" s="298" t="s">
        <v>331</v>
      </c>
    </row>
    <row r="523" spans="44:46" ht="14.25">
      <c r="AR523" s="298" t="s">
        <v>332</v>
      </c>
      <c r="AS523" s="298" t="s">
        <v>608</v>
      </c>
      <c r="AT523" s="298" t="s">
        <v>333</v>
      </c>
    </row>
    <row r="524" spans="44:46" ht="14.25">
      <c r="AR524" s="298" t="s">
        <v>376</v>
      </c>
      <c r="AS524" s="298" t="s">
        <v>483</v>
      </c>
      <c r="AT524" s="298" t="s">
        <v>197</v>
      </c>
    </row>
    <row r="525" spans="44:46" ht="14.25">
      <c r="AR525" s="298">
        <v>59</v>
      </c>
      <c r="AS525" s="298" t="s">
        <v>880</v>
      </c>
      <c r="AT525" s="298" t="s">
        <v>198</v>
      </c>
    </row>
    <row r="526" spans="44:46" ht="14.25">
      <c r="AR526" s="298" t="s">
        <v>495</v>
      </c>
      <c r="AS526" s="298" t="s">
        <v>611</v>
      </c>
      <c r="AT526" s="298" t="s">
        <v>377</v>
      </c>
    </row>
    <row r="527" spans="44:46" ht="14.25">
      <c r="AR527" s="298" t="s">
        <v>877</v>
      </c>
      <c r="AS527" s="298" t="s">
        <v>612</v>
      </c>
      <c r="AT527" s="298" t="s">
        <v>378</v>
      </c>
    </row>
    <row r="528" spans="44:46" ht="14.25">
      <c r="AR528" s="298" t="s">
        <v>379</v>
      </c>
      <c r="AS528" s="298" t="s">
        <v>484</v>
      </c>
      <c r="AT528" s="298" t="s">
        <v>24</v>
      </c>
    </row>
    <row r="529" spans="44:46" ht="14.25">
      <c r="AR529" s="298" t="s">
        <v>380</v>
      </c>
      <c r="AS529" s="298" t="s">
        <v>881</v>
      </c>
      <c r="AT529" s="298" t="s">
        <v>25</v>
      </c>
    </row>
    <row r="530" spans="44:46" ht="14.25">
      <c r="AR530" s="298">
        <v>60</v>
      </c>
      <c r="AS530" s="298" t="s">
        <v>615</v>
      </c>
      <c r="AT530" s="298" t="s">
        <v>381</v>
      </c>
    </row>
    <row r="531" spans="44:46" ht="14.25">
      <c r="AR531" s="298" t="s">
        <v>496</v>
      </c>
      <c r="AS531" s="298" t="s">
        <v>616</v>
      </c>
      <c r="AT531" s="298" t="s">
        <v>382</v>
      </c>
    </row>
    <row r="532" spans="44:46" ht="14.25">
      <c r="AR532" s="298" t="s">
        <v>878</v>
      </c>
      <c r="AS532" s="298" t="s">
        <v>485</v>
      </c>
      <c r="AT532" s="298" t="s">
        <v>26</v>
      </c>
    </row>
    <row r="533" spans="44:46" ht="14.25">
      <c r="AR533" s="298" t="s">
        <v>383</v>
      </c>
      <c r="AS533" s="298" t="s">
        <v>882</v>
      </c>
      <c r="AT533" s="298" t="s">
        <v>27</v>
      </c>
    </row>
    <row r="534" spans="44:46" ht="14.25">
      <c r="AR534" s="298" t="s">
        <v>384</v>
      </c>
      <c r="AS534" s="298" t="s">
        <v>770</v>
      </c>
      <c r="AT534" s="298" t="s">
        <v>385</v>
      </c>
    </row>
    <row r="535" spans="44:46" ht="14.25">
      <c r="AR535" s="298">
        <v>61</v>
      </c>
      <c r="AS535" s="298" t="s">
        <v>772</v>
      </c>
      <c r="AT535" s="298" t="s">
        <v>386</v>
      </c>
    </row>
    <row r="536" spans="44:46" ht="14.25">
      <c r="AR536" s="298" t="s">
        <v>590</v>
      </c>
      <c r="AS536" s="298" t="s">
        <v>204</v>
      </c>
      <c r="AT536" s="298" t="s">
        <v>749</v>
      </c>
    </row>
    <row r="537" spans="44:46" ht="14.25">
      <c r="AR537" s="298" t="s">
        <v>879</v>
      </c>
      <c r="AS537" s="298" t="s">
        <v>152</v>
      </c>
      <c r="AT537" s="298" t="s">
        <v>1060</v>
      </c>
    </row>
    <row r="538" spans="44:46" ht="14.25">
      <c r="AR538" s="298" t="s">
        <v>387</v>
      </c>
      <c r="AS538" s="298" t="s">
        <v>329</v>
      </c>
      <c r="AT538" s="298" t="s">
        <v>388</v>
      </c>
    </row>
    <row r="539" spans="44:46" ht="14.25">
      <c r="AR539" s="298" t="s">
        <v>389</v>
      </c>
      <c r="AS539" s="298" t="s">
        <v>499</v>
      </c>
      <c r="AT539" s="298" t="s">
        <v>390</v>
      </c>
    </row>
    <row r="540" spans="44:46" ht="14.25">
      <c r="AR540" s="298">
        <v>62</v>
      </c>
      <c r="AS540" s="298" t="s">
        <v>486</v>
      </c>
      <c r="AT540" s="298" t="s">
        <v>28</v>
      </c>
    </row>
    <row r="541" spans="44:46" ht="14.25">
      <c r="AR541" s="298" t="s">
        <v>591</v>
      </c>
      <c r="AS541" s="298" t="s">
        <v>604</v>
      </c>
      <c r="AT541" s="298" t="s">
        <v>29</v>
      </c>
    </row>
    <row r="542" spans="44:46" ht="14.25">
      <c r="AR542" s="298" t="s">
        <v>633</v>
      </c>
      <c r="AS542" s="298" t="s">
        <v>775</v>
      </c>
      <c r="AT542" s="298" t="s">
        <v>391</v>
      </c>
    </row>
    <row r="543" spans="44:46" ht="14.25">
      <c r="AR543" s="298" t="s">
        <v>392</v>
      </c>
      <c r="AS543" s="298" t="s">
        <v>1014</v>
      </c>
      <c r="AT543" s="298" t="s">
        <v>393</v>
      </c>
    </row>
    <row r="544" spans="44:46" ht="14.25">
      <c r="AR544" s="298" t="s">
        <v>394</v>
      </c>
      <c r="AS544" s="298" t="s">
        <v>487</v>
      </c>
      <c r="AT544" s="298" t="s">
        <v>30</v>
      </c>
    </row>
    <row r="545" spans="44:46" ht="14.25">
      <c r="AR545" s="298">
        <v>63</v>
      </c>
      <c r="AS545" s="298" t="s">
        <v>605</v>
      </c>
      <c r="AT545" s="298" t="s">
        <v>31</v>
      </c>
    </row>
    <row r="546" spans="44:46" ht="14.25">
      <c r="AR546" s="298" t="s">
        <v>592</v>
      </c>
      <c r="AS546" s="298" t="s">
        <v>1017</v>
      </c>
      <c r="AT546" s="298" t="s">
        <v>395</v>
      </c>
    </row>
    <row r="547" spans="44:46" ht="14.25">
      <c r="AR547" s="298" t="s">
        <v>634</v>
      </c>
      <c r="AS547" s="298" t="s">
        <v>1018</v>
      </c>
      <c r="AT547" s="298" t="s">
        <v>396</v>
      </c>
    </row>
    <row r="548" spans="44:46" ht="14.25">
      <c r="AR548" s="298" t="s">
        <v>397</v>
      </c>
      <c r="AS548" s="298" t="s">
        <v>488</v>
      </c>
      <c r="AT548" s="298" t="s">
        <v>32</v>
      </c>
    </row>
    <row r="549" spans="44:46" ht="14.25">
      <c r="AR549" s="298" t="s">
        <v>398</v>
      </c>
      <c r="AS549" s="298" t="s">
        <v>649</v>
      </c>
      <c r="AT549" s="298" t="s">
        <v>33</v>
      </c>
    </row>
    <row r="550" spans="44:46" ht="14.25">
      <c r="AR550" s="300">
        <v>64</v>
      </c>
      <c r="AS550" s="300" t="s">
        <v>786</v>
      </c>
      <c r="AT550" s="300" t="s">
        <v>559</v>
      </c>
    </row>
    <row r="551" spans="44:46" ht="14.25">
      <c r="AR551" s="300" t="s">
        <v>593</v>
      </c>
      <c r="AS551" s="300" t="s">
        <v>787</v>
      </c>
      <c r="AT551" s="300" t="s">
        <v>560</v>
      </c>
    </row>
    <row r="552" spans="44:46" ht="14.25">
      <c r="AR552" s="300" t="s">
        <v>635</v>
      </c>
      <c r="AS552" s="300" t="s">
        <v>489</v>
      </c>
      <c r="AT552" s="300" t="s">
        <v>1089</v>
      </c>
    </row>
    <row r="553" spans="44:46" ht="14.25">
      <c r="AR553" s="300" t="s">
        <v>561</v>
      </c>
      <c r="AS553" s="300" t="s">
        <v>650</v>
      </c>
      <c r="AT553" s="300" t="s">
        <v>579</v>
      </c>
    </row>
    <row r="554" spans="44:46" ht="14.25">
      <c r="AR554" s="300" t="s">
        <v>562</v>
      </c>
      <c r="AS554" s="300" t="s">
        <v>790</v>
      </c>
      <c r="AT554" s="300" t="s">
        <v>563</v>
      </c>
    </row>
    <row r="555" spans="44:46" ht="14.25">
      <c r="AR555" s="300">
        <v>65</v>
      </c>
      <c r="AS555" s="300" t="s">
        <v>792</v>
      </c>
      <c r="AT555" s="300" t="s">
        <v>564</v>
      </c>
    </row>
    <row r="556" spans="44:46" ht="14.25">
      <c r="AR556" s="300" t="s">
        <v>594</v>
      </c>
      <c r="AS556" s="300" t="s">
        <v>490</v>
      </c>
      <c r="AT556" s="300" t="s">
        <v>580</v>
      </c>
    </row>
    <row r="557" spans="44:46" ht="14.25">
      <c r="AR557" s="300" t="s">
        <v>372</v>
      </c>
      <c r="AS557" s="300" t="s">
        <v>651</v>
      </c>
      <c r="AT557" s="300" t="s">
        <v>114</v>
      </c>
    </row>
    <row r="558" spans="44:46" ht="14.25">
      <c r="AR558" s="300" t="s">
        <v>565</v>
      </c>
      <c r="AS558" s="300" t="s">
        <v>619</v>
      </c>
      <c r="AT558" s="300" t="s">
        <v>566</v>
      </c>
    </row>
    <row r="559" spans="44:46" ht="14.25">
      <c r="AR559" s="300" t="s">
        <v>497</v>
      </c>
      <c r="AS559" s="300" t="s">
        <v>621</v>
      </c>
      <c r="AT559" s="300" t="s">
        <v>498</v>
      </c>
    </row>
    <row r="560" spans="44:46" ht="14.25">
      <c r="AR560" s="300">
        <v>66</v>
      </c>
      <c r="AS560" s="300" t="s">
        <v>491</v>
      </c>
      <c r="AT560" s="300" t="s">
        <v>115</v>
      </c>
    </row>
    <row r="561" spans="44:46" ht="14.25">
      <c r="AR561" s="300" t="s">
        <v>595</v>
      </c>
      <c r="AS561" s="300" t="s">
        <v>652</v>
      </c>
      <c r="AT561" s="300" t="s">
        <v>116</v>
      </c>
    </row>
    <row r="562" spans="44:46" ht="14.25">
      <c r="AR562" s="300" t="s">
        <v>373</v>
      </c>
      <c r="AS562" s="300" t="s">
        <v>624</v>
      </c>
      <c r="AT562" s="300" t="s">
        <v>886</v>
      </c>
    </row>
    <row r="563" spans="44:46" ht="14.25">
      <c r="AR563" s="300" t="s">
        <v>887</v>
      </c>
      <c r="AS563" s="300" t="s">
        <v>625</v>
      </c>
      <c r="AT563" s="300" t="s">
        <v>888</v>
      </c>
    </row>
    <row r="564" spans="44:46" ht="14.25">
      <c r="AR564" s="300" t="s">
        <v>889</v>
      </c>
      <c r="AS564" s="300" t="s">
        <v>492</v>
      </c>
      <c r="AT564" s="300" t="s">
        <v>117</v>
      </c>
    </row>
    <row r="565" spans="44:46" ht="14.25">
      <c r="AR565" s="300">
        <v>67</v>
      </c>
      <c r="AS565" s="300" t="s">
        <v>653</v>
      </c>
      <c r="AT565" s="300" t="s">
        <v>118</v>
      </c>
    </row>
    <row r="566" spans="44:46" ht="14.25">
      <c r="AR566" s="300" t="s">
        <v>596</v>
      </c>
      <c r="AS566" s="300" t="s">
        <v>627</v>
      </c>
      <c r="AT566" s="300" t="s">
        <v>890</v>
      </c>
    </row>
    <row r="567" spans="44:46" ht="14.25">
      <c r="AR567" s="300" t="s">
        <v>374</v>
      </c>
      <c r="AS567" s="300" t="s">
        <v>659</v>
      </c>
      <c r="AT567" s="300" t="s">
        <v>891</v>
      </c>
    </row>
    <row r="568" spans="44:46" ht="14.25">
      <c r="AR568" s="300" t="s">
        <v>892</v>
      </c>
      <c r="AS568" s="300" t="s">
        <v>493</v>
      </c>
      <c r="AT568" s="300" t="s">
        <v>119</v>
      </c>
    </row>
    <row r="569" spans="44:46" ht="14.25">
      <c r="AR569" s="300" t="s">
        <v>893</v>
      </c>
      <c r="AS569" s="300" t="s">
        <v>85</v>
      </c>
      <c r="AT569" s="300" t="s">
        <v>120</v>
      </c>
    </row>
    <row r="570" spans="44:46" ht="14.25">
      <c r="AR570" s="300">
        <v>68</v>
      </c>
      <c r="AS570" s="300" t="s">
        <v>663</v>
      </c>
      <c r="AT570" s="300" t="s">
        <v>894</v>
      </c>
    </row>
    <row r="571" spans="44:46" ht="14.25">
      <c r="AR571" s="300" t="s">
        <v>597</v>
      </c>
      <c r="AS571" s="300" t="s">
        <v>330</v>
      </c>
      <c r="AT571" s="300" t="s">
        <v>895</v>
      </c>
    </row>
    <row r="572" spans="44:46" ht="14.25">
      <c r="AR572" s="300" t="s">
        <v>375</v>
      </c>
      <c r="AS572" s="300" t="s">
        <v>494</v>
      </c>
      <c r="AT572" s="300" t="s">
        <v>121</v>
      </c>
    </row>
    <row r="573" spans="44:46" ht="14.25">
      <c r="AR573" s="300" t="s">
        <v>896</v>
      </c>
      <c r="AS573" s="300" t="s">
        <v>747</v>
      </c>
      <c r="AT573" s="300" t="s">
        <v>122</v>
      </c>
    </row>
    <row r="574" spans="44:46" ht="14.25">
      <c r="AR574" s="300" t="s">
        <v>897</v>
      </c>
      <c r="AS574" s="300" t="s">
        <v>332</v>
      </c>
      <c r="AT574" s="300" t="s">
        <v>898</v>
      </c>
    </row>
    <row r="575" spans="44:46" ht="14.25">
      <c r="AR575" s="300">
        <v>69</v>
      </c>
      <c r="AS575" s="300" t="s">
        <v>376</v>
      </c>
      <c r="AT575" s="300" t="s">
        <v>899</v>
      </c>
    </row>
    <row r="576" spans="44:46" ht="14.25">
      <c r="AR576" s="300" t="s">
        <v>598</v>
      </c>
      <c r="AS576" s="300" t="s">
        <v>495</v>
      </c>
      <c r="AT576" s="300" t="s">
        <v>707</v>
      </c>
    </row>
    <row r="577" spans="44:46" ht="14.25">
      <c r="AR577" s="300" t="s">
        <v>684</v>
      </c>
      <c r="AS577" s="300" t="s">
        <v>877</v>
      </c>
      <c r="AT577" s="300" t="s">
        <v>708</v>
      </c>
    </row>
    <row r="578" spans="44:46" ht="14.25">
      <c r="AR578" s="300" t="s">
        <v>900</v>
      </c>
      <c r="AS578" s="300" t="s">
        <v>379</v>
      </c>
      <c r="AT578" s="300" t="s">
        <v>901</v>
      </c>
    </row>
    <row r="579" spans="44:46" ht="14.25">
      <c r="AR579" s="300" t="s">
        <v>902</v>
      </c>
      <c r="AS579" s="300" t="s">
        <v>380</v>
      </c>
      <c r="AT579" s="300" t="s">
        <v>903</v>
      </c>
    </row>
    <row r="580" spans="44:46" ht="14.25">
      <c r="AR580" s="300">
        <v>70</v>
      </c>
      <c r="AS580" s="300" t="s">
        <v>205</v>
      </c>
      <c r="AT580" s="300" t="s">
        <v>1061</v>
      </c>
    </row>
    <row r="581" spans="44:46" ht="14.25">
      <c r="AR581" s="300" t="s">
        <v>599</v>
      </c>
      <c r="AS581" s="300" t="s">
        <v>153</v>
      </c>
      <c r="AT581" s="300" t="s">
        <v>1062</v>
      </c>
    </row>
    <row r="582" spans="44:46" ht="14.25">
      <c r="AR582" s="300" t="s">
        <v>685</v>
      </c>
      <c r="AS582" s="300" t="s">
        <v>500</v>
      </c>
      <c r="AT582" s="300" t="s">
        <v>904</v>
      </c>
    </row>
    <row r="583" spans="44:46" ht="14.25">
      <c r="AR583" s="300" t="s">
        <v>905</v>
      </c>
      <c r="AS583" s="300" t="s">
        <v>501</v>
      </c>
      <c r="AT583" s="300" t="s">
        <v>906</v>
      </c>
    </row>
    <row r="584" spans="44:46" ht="14.25">
      <c r="AR584" s="300" t="s">
        <v>907</v>
      </c>
      <c r="AS584" s="300" t="s">
        <v>496</v>
      </c>
      <c r="AT584" s="300" t="s">
        <v>709</v>
      </c>
    </row>
    <row r="585" spans="44:46" ht="14.25">
      <c r="AR585" s="300">
        <v>71</v>
      </c>
      <c r="AS585" s="300" t="s">
        <v>878</v>
      </c>
      <c r="AT585" s="300" t="s">
        <v>710</v>
      </c>
    </row>
    <row r="586" spans="44:46" ht="14.25">
      <c r="AR586" s="300" t="s">
        <v>600</v>
      </c>
      <c r="AS586" s="300" t="s">
        <v>383</v>
      </c>
      <c r="AT586" s="300" t="s">
        <v>908</v>
      </c>
    </row>
    <row r="587" spans="44:46" ht="14.25">
      <c r="AR587" s="300" t="s">
        <v>74</v>
      </c>
      <c r="AS587" s="300" t="s">
        <v>384</v>
      </c>
      <c r="AT587" s="300" t="s">
        <v>404</v>
      </c>
    </row>
    <row r="588" spans="44:46" ht="14.25">
      <c r="AR588" s="300" t="s">
        <v>405</v>
      </c>
      <c r="AS588" s="300" t="s">
        <v>590</v>
      </c>
      <c r="AT588" s="300" t="s">
        <v>711</v>
      </c>
    </row>
    <row r="589" spans="44:46" ht="14.25">
      <c r="AR589" s="300" t="s">
        <v>406</v>
      </c>
      <c r="AS589" s="300" t="s">
        <v>879</v>
      </c>
      <c r="AT589" s="300" t="s">
        <v>712</v>
      </c>
    </row>
    <row r="590" spans="44:46" ht="14.25">
      <c r="AR590" s="300">
        <v>72</v>
      </c>
      <c r="AS590" s="300" t="s">
        <v>387</v>
      </c>
      <c r="AT590" s="300" t="s">
        <v>407</v>
      </c>
    </row>
    <row r="591" spans="44:46" ht="14.25">
      <c r="AR591" s="300" t="s">
        <v>601</v>
      </c>
      <c r="AS591" s="300" t="s">
        <v>389</v>
      </c>
      <c r="AT591" s="300" t="s">
        <v>408</v>
      </c>
    </row>
    <row r="592" spans="44:46" ht="14.25">
      <c r="AR592" s="300" t="s">
        <v>75</v>
      </c>
      <c r="AS592" s="300" t="s">
        <v>591</v>
      </c>
      <c r="AT592" s="300" t="s">
        <v>713</v>
      </c>
    </row>
    <row r="593" spans="44:46" ht="14.25">
      <c r="AR593" s="300" t="s">
        <v>409</v>
      </c>
      <c r="AS593" s="300" t="s">
        <v>633</v>
      </c>
      <c r="AT593" s="300" t="s">
        <v>714</v>
      </c>
    </row>
    <row r="594" spans="44:46" ht="14.25">
      <c r="AR594" s="300" t="s">
        <v>909</v>
      </c>
      <c r="AS594" s="300" t="s">
        <v>392</v>
      </c>
      <c r="AT594" s="300" t="s">
        <v>910</v>
      </c>
    </row>
    <row r="595" spans="44:46" ht="14.25">
      <c r="AR595" s="300">
        <v>73</v>
      </c>
      <c r="AS595" s="300" t="s">
        <v>394</v>
      </c>
      <c r="AT595" s="300" t="s">
        <v>911</v>
      </c>
    </row>
    <row r="596" spans="44:46" ht="14.25">
      <c r="AR596" s="300" t="s">
        <v>602</v>
      </c>
      <c r="AS596" s="300" t="s">
        <v>592</v>
      </c>
      <c r="AT596" s="300" t="s">
        <v>715</v>
      </c>
    </row>
    <row r="597" spans="44:46" ht="14.25">
      <c r="AR597" s="300" t="s">
        <v>76</v>
      </c>
      <c r="AS597" s="300" t="s">
        <v>634</v>
      </c>
      <c r="AT597" s="300" t="s">
        <v>716</v>
      </c>
    </row>
    <row r="598" spans="44:46" ht="14.25">
      <c r="AR598" s="300" t="s">
        <v>912</v>
      </c>
      <c r="AS598" s="300" t="s">
        <v>397</v>
      </c>
      <c r="AT598" s="300" t="s">
        <v>321</v>
      </c>
    </row>
    <row r="599" spans="44:46" ht="14.25">
      <c r="AR599" s="300" t="s">
        <v>322</v>
      </c>
      <c r="AS599" s="300" t="s">
        <v>398</v>
      </c>
      <c r="AT599" s="300" t="s">
        <v>851</v>
      </c>
    </row>
    <row r="600" spans="44:46" ht="14.25">
      <c r="AR600" s="300">
        <v>74</v>
      </c>
      <c r="AS600" s="300" t="s">
        <v>593</v>
      </c>
      <c r="AT600" s="300" t="s">
        <v>717</v>
      </c>
    </row>
    <row r="601" spans="44:46" ht="14.25">
      <c r="AR601" s="300" t="s">
        <v>603</v>
      </c>
      <c r="AS601" s="300" t="s">
        <v>635</v>
      </c>
      <c r="AT601" s="300" t="s">
        <v>718</v>
      </c>
    </row>
    <row r="602" spans="44:46" ht="14.25">
      <c r="AR602" s="300" t="s">
        <v>77</v>
      </c>
      <c r="AS602" s="300" t="s">
        <v>561</v>
      </c>
      <c r="AT602" s="300" t="s">
        <v>852</v>
      </c>
    </row>
    <row r="603" spans="44:46" ht="14.25">
      <c r="AR603" s="300" t="s">
        <v>853</v>
      </c>
      <c r="AS603" s="300" t="s">
        <v>562</v>
      </c>
      <c r="AT603" s="300" t="s">
        <v>854</v>
      </c>
    </row>
    <row r="604" spans="44:46" ht="14.25">
      <c r="AR604" s="300" t="s">
        <v>855</v>
      </c>
      <c r="AS604" s="300" t="s">
        <v>594</v>
      </c>
      <c r="AT604" s="300" t="s">
        <v>719</v>
      </c>
    </row>
    <row r="605" spans="44:46" ht="14.25">
      <c r="AR605" s="300">
        <v>75</v>
      </c>
      <c r="AS605" s="300" t="s">
        <v>372</v>
      </c>
      <c r="AT605" s="300" t="s">
        <v>720</v>
      </c>
    </row>
    <row r="606" spans="44:46" ht="14.25">
      <c r="AR606" s="300" t="s">
        <v>309</v>
      </c>
      <c r="AS606" s="300" t="s">
        <v>565</v>
      </c>
      <c r="AT606" s="300" t="s">
        <v>856</v>
      </c>
    </row>
    <row r="607" spans="44:46" ht="14.25">
      <c r="AR607" s="300" t="s">
        <v>78</v>
      </c>
      <c r="AS607" s="300" t="s">
        <v>497</v>
      </c>
      <c r="AT607" s="300" t="s">
        <v>857</v>
      </c>
    </row>
    <row r="608" spans="44:46" ht="14.25">
      <c r="AR608" s="300" t="s">
        <v>858</v>
      </c>
      <c r="AS608" s="300" t="s">
        <v>595</v>
      </c>
      <c r="AT608" s="300" t="s">
        <v>721</v>
      </c>
    </row>
    <row r="609" spans="44:46" ht="14.25">
      <c r="AR609" s="300" t="s">
        <v>859</v>
      </c>
      <c r="AS609" s="300" t="s">
        <v>373</v>
      </c>
      <c r="AT609" s="300" t="s">
        <v>271</v>
      </c>
    </row>
    <row r="610" spans="44:46" ht="14.25">
      <c r="AR610" s="300">
        <v>76</v>
      </c>
      <c r="AS610" s="300" t="s">
        <v>887</v>
      </c>
      <c r="AT610" s="300" t="s">
        <v>860</v>
      </c>
    </row>
    <row r="611" spans="44:46" ht="14.25">
      <c r="AR611" s="300" t="s">
        <v>310</v>
      </c>
      <c r="AS611" s="300" t="s">
        <v>889</v>
      </c>
      <c r="AT611" s="300" t="s">
        <v>861</v>
      </c>
    </row>
    <row r="612" spans="44:46" ht="14.25">
      <c r="AR612" s="300" t="s">
        <v>79</v>
      </c>
      <c r="AS612" s="300" t="s">
        <v>596</v>
      </c>
      <c r="AT612" s="300" t="s">
        <v>272</v>
      </c>
    </row>
    <row r="613" spans="44:46" ht="14.25">
      <c r="AR613" s="300" t="s">
        <v>862</v>
      </c>
      <c r="AS613" s="300" t="s">
        <v>374</v>
      </c>
      <c r="AT613" s="300" t="s">
        <v>273</v>
      </c>
    </row>
    <row r="614" spans="44:46" ht="14.25">
      <c r="AR614" s="300" t="s">
        <v>863</v>
      </c>
      <c r="AS614" s="300" t="s">
        <v>892</v>
      </c>
      <c r="AT614" s="300" t="s">
        <v>864</v>
      </c>
    </row>
    <row r="615" spans="44:46" ht="14.25">
      <c r="AR615" s="300">
        <v>77</v>
      </c>
      <c r="AS615" s="300" t="s">
        <v>893</v>
      </c>
      <c r="AT615" s="300" t="s">
        <v>865</v>
      </c>
    </row>
    <row r="616" spans="44:46" ht="14.25">
      <c r="AR616" s="300" t="s">
        <v>311</v>
      </c>
      <c r="AS616" s="300" t="s">
        <v>597</v>
      </c>
      <c r="AT616" s="300" t="s">
        <v>274</v>
      </c>
    </row>
    <row r="617" spans="44:46" ht="14.25">
      <c r="AR617" s="300" t="s">
        <v>80</v>
      </c>
      <c r="AS617" s="300" t="s">
        <v>375</v>
      </c>
      <c r="AT617" s="300" t="s">
        <v>275</v>
      </c>
    </row>
    <row r="618" spans="44:46" ht="14.25">
      <c r="AR618" s="300" t="s">
        <v>866</v>
      </c>
      <c r="AS618" s="300" t="s">
        <v>896</v>
      </c>
      <c r="AT618" s="300" t="s">
        <v>867</v>
      </c>
    </row>
    <row r="619" spans="44:46" ht="14.25">
      <c r="AR619" s="300" t="s">
        <v>1102</v>
      </c>
      <c r="AS619" s="300" t="s">
        <v>897</v>
      </c>
      <c r="AT619" s="300" t="s">
        <v>1103</v>
      </c>
    </row>
    <row r="620" spans="44:46" ht="14.25">
      <c r="AR620" s="300">
        <v>78</v>
      </c>
      <c r="AS620" s="300" t="s">
        <v>598</v>
      </c>
      <c r="AT620" s="300" t="s">
        <v>276</v>
      </c>
    </row>
    <row r="621" spans="44:46" ht="14.25">
      <c r="AR621" s="300" t="s">
        <v>312</v>
      </c>
      <c r="AS621" s="300" t="s">
        <v>684</v>
      </c>
      <c r="AT621" s="300" t="s">
        <v>277</v>
      </c>
    </row>
    <row r="622" spans="44:46" ht="14.25">
      <c r="AR622" s="300" t="s">
        <v>81</v>
      </c>
      <c r="AS622" s="300" t="s">
        <v>900</v>
      </c>
      <c r="AT622" s="300" t="s">
        <v>1104</v>
      </c>
    </row>
    <row r="623" spans="44:46" ht="14.25">
      <c r="AR623" s="300" t="s">
        <v>1105</v>
      </c>
      <c r="AS623" s="300" t="s">
        <v>902</v>
      </c>
      <c r="AT623" s="300" t="s">
        <v>1106</v>
      </c>
    </row>
    <row r="624" spans="44:46" ht="14.25">
      <c r="AR624" s="300" t="s">
        <v>1107</v>
      </c>
      <c r="AS624" s="300" t="s">
        <v>206</v>
      </c>
      <c r="AT624" s="300" t="s">
        <v>1063</v>
      </c>
    </row>
    <row r="625" spans="44:46" ht="14.25">
      <c r="AR625" s="300">
        <v>79</v>
      </c>
      <c r="AS625" s="300" t="s">
        <v>154</v>
      </c>
      <c r="AT625" s="300" t="s">
        <v>1064</v>
      </c>
    </row>
    <row r="626" spans="44:46" ht="14.25">
      <c r="AR626" s="300" t="s">
        <v>313</v>
      </c>
      <c r="AS626" s="300" t="s">
        <v>502</v>
      </c>
      <c r="AT626" s="300" t="s">
        <v>1108</v>
      </c>
    </row>
    <row r="627" spans="44:46" ht="14.25">
      <c r="AR627" s="300" t="s">
        <v>82</v>
      </c>
      <c r="AS627" s="300" t="s">
        <v>503</v>
      </c>
      <c r="AT627" s="300" t="s">
        <v>1109</v>
      </c>
    </row>
    <row r="628" spans="44:46" ht="14.25">
      <c r="AR628" s="300" t="s">
        <v>1110</v>
      </c>
      <c r="AS628" s="300" t="s">
        <v>599</v>
      </c>
      <c r="AT628" s="300" t="s">
        <v>278</v>
      </c>
    </row>
    <row r="629" spans="44:46" ht="14.25">
      <c r="AR629" s="300" t="s">
        <v>1111</v>
      </c>
      <c r="AS629" s="300" t="s">
        <v>685</v>
      </c>
      <c r="AT629" s="300" t="s">
        <v>279</v>
      </c>
    </row>
    <row r="630" spans="44:46" ht="14.25">
      <c r="AR630" s="300">
        <v>80</v>
      </c>
      <c r="AS630" s="300" t="s">
        <v>905</v>
      </c>
      <c r="AT630" s="300" t="s">
        <v>1112</v>
      </c>
    </row>
    <row r="631" spans="44:46" ht="14.25">
      <c r="AR631" s="300" t="s">
        <v>314</v>
      </c>
      <c r="AS631" s="300" t="s">
        <v>907</v>
      </c>
      <c r="AT631" s="300" t="s">
        <v>1113</v>
      </c>
    </row>
    <row r="632" spans="44:46" ht="14.25">
      <c r="AR632" s="300" t="s">
        <v>83</v>
      </c>
      <c r="AS632" s="300" t="s">
        <v>600</v>
      </c>
      <c r="AT632" s="300" t="s">
        <v>280</v>
      </c>
    </row>
    <row r="633" spans="44:46" ht="14.25">
      <c r="AR633" s="300" t="s">
        <v>1114</v>
      </c>
      <c r="AS633" s="300" t="s">
        <v>74</v>
      </c>
      <c r="AT633" s="300" t="s">
        <v>281</v>
      </c>
    </row>
    <row r="634" spans="44:46" ht="14.25">
      <c r="AR634" s="300" t="s">
        <v>1115</v>
      </c>
      <c r="AS634" s="300" t="s">
        <v>405</v>
      </c>
      <c r="AT634" s="300" t="s">
        <v>1116</v>
      </c>
    </row>
    <row r="635" spans="44:46" ht="14.25">
      <c r="AR635" s="300">
        <v>81</v>
      </c>
      <c r="AS635" s="300" t="s">
        <v>406</v>
      </c>
      <c r="AT635" s="300" t="s">
        <v>1117</v>
      </c>
    </row>
    <row r="636" spans="44:46" ht="14.25">
      <c r="AR636" s="300" t="s">
        <v>315</v>
      </c>
      <c r="AS636" s="300" t="s">
        <v>601</v>
      </c>
      <c r="AT636" s="300" t="s">
        <v>282</v>
      </c>
    </row>
    <row r="637" spans="44:46" ht="14.25">
      <c r="AR637" s="300" t="s">
        <v>84</v>
      </c>
      <c r="AS637" s="300" t="s">
        <v>75</v>
      </c>
      <c r="AT637" s="300" t="s">
        <v>0</v>
      </c>
    </row>
    <row r="638" spans="44:46" ht="14.25">
      <c r="AR638" s="300" t="s">
        <v>1118</v>
      </c>
      <c r="AS638" s="300" t="s">
        <v>409</v>
      </c>
      <c r="AT638" s="300" t="s">
        <v>1119</v>
      </c>
    </row>
    <row r="639" spans="44:46" ht="14.25">
      <c r="AR639" s="300" t="s">
        <v>1120</v>
      </c>
      <c r="AS639" s="300" t="s">
        <v>909</v>
      </c>
      <c r="AT639" s="300" t="s">
        <v>1121</v>
      </c>
    </row>
    <row r="640" spans="44:46" ht="14.25">
      <c r="AR640" s="300">
        <v>82</v>
      </c>
      <c r="AS640" s="300" t="s">
        <v>602</v>
      </c>
      <c r="AT640" s="300" t="s">
        <v>1</v>
      </c>
    </row>
    <row r="641" spans="44:46" ht="14.25">
      <c r="AR641" s="300" t="s">
        <v>316</v>
      </c>
      <c r="AS641" s="300" t="s">
        <v>76</v>
      </c>
      <c r="AT641" s="300" t="s">
        <v>438</v>
      </c>
    </row>
    <row r="642" spans="44:46" ht="14.25">
      <c r="AR642" s="300" t="s">
        <v>686</v>
      </c>
      <c r="AS642" s="300" t="s">
        <v>912</v>
      </c>
      <c r="AT642" s="300" t="s">
        <v>1122</v>
      </c>
    </row>
    <row r="643" spans="44:46" ht="14.25">
      <c r="AR643" s="300" t="s">
        <v>1123</v>
      </c>
      <c r="AS643" s="300" t="s">
        <v>322</v>
      </c>
      <c r="AT643" s="300" t="s">
        <v>629</v>
      </c>
    </row>
    <row r="644" spans="44:46" ht="14.25">
      <c r="AR644" s="300" t="s">
        <v>630</v>
      </c>
      <c r="AS644" s="300" t="s">
        <v>603</v>
      </c>
      <c r="AT644" s="300" t="s">
        <v>439</v>
      </c>
    </row>
    <row r="645" spans="44:46" ht="14.25">
      <c r="AR645" s="300">
        <v>83</v>
      </c>
      <c r="AS645" s="300" t="s">
        <v>77</v>
      </c>
      <c r="AT645" s="300" t="s">
        <v>440</v>
      </c>
    </row>
    <row r="646" spans="44:46" ht="14.25">
      <c r="AR646" s="300" t="s">
        <v>776</v>
      </c>
      <c r="AS646" s="300" t="s">
        <v>853</v>
      </c>
      <c r="AT646" s="300" t="s">
        <v>631</v>
      </c>
    </row>
    <row r="647" spans="44:46" ht="14.25">
      <c r="AR647" s="300" t="s">
        <v>687</v>
      </c>
      <c r="AS647" s="300" t="s">
        <v>855</v>
      </c>
      <c r="AT647" s="300" t="s">
        <v>632</v>
      </c>
    </row>
    <row r="648" spans="44:46" ht="14.25">
      <c r="AR648" s="300" t="s">
        <v>472</v>
      </c>
      <c r="AS648" s="300" t="s">
        <v>309</v>
      </c>
      <c r="AT648" s="300" t="s">
        <v>441</v>
      </c>
    </row>
    <row r="649" spans="44:46" ht="14.25">
      <c r="AR649" s="300" t="s">
        <v>473</v>
      </c>
      <c r="AS649" s="300" t="s">
        <v>78</v>
      </c>
      <c r="AT649" s="300" t="s">
        <v>442</v>
      </c>
    </row>
    <row r="650" spans="44:46" ht="14.25">
      <c r="AR650" s="300">
        <v>84</v>
      </c>
      <c r="AS650" s="300" t="s">
        <v>858</v>
      </c>
      <c r="AT650" s="300" t="s">
        <v>474</v>
      </c>
    </row>
    <row r="651" spans="44:46" ht="14.25">
      <c r="AR651" s="300" t="s">
        <v>777</v>
      </c>
      <c r="AS651" s="300" t="s">
        <v>859</v>
      </c>
      <c r="AT651" s="300" t="s">
        <v>475</v>
      </c>
    </row>
    <row r="652" spans="44:46" ht="14.25">
      <c r="AR652" s="300" t="s">
        <v>688</v>
      </c>
      <c r="AS652" s="300" t="s">
        <v>310</v>
      </c>
      <c r="AT652" s="300" t="s">
        <v>443</v>
      </c>
    </row>
    <row r="653" spans="44:46" ht="14.25">
      <c r="AR653" s="300" t="s">
        <v>476</v>
      </c>
      <c r="AS653" s="300" t="s">
        <v>79</v>
      </c>
      <c r="AT653" s="300" t="s">
        <v>444</v>
      </c>
    </row>
    <row r="654" spans="44:46" ht="14.25">
      <c r="AR654" s="300" t="s">
        <v>477</v>
      </c>
      <c r="AS654" s="300" t="s">
        <v>862</v>
      </c>
      <c r="AT654" s="300" t="s">
        <v>478</v>
      </c>
    </row>
    <row r="655" spans="44:46" ht="14.25">
      <c r="AR655" s="300">
        <v>85</v>
      </c>
      <c r="AS655" s="300" t="s">
        <v>863</v>
      </c>
      <c r="AT655" s="300" t="s">
        <v>479</v>
      </c>
    </row>
    <row r="656" spans="44:46" ht="14.25">
      <c r="AR656" s="300" t="s">
        <v>778</v>
      </c>
      <c r="AS656" s="300" t="s">
        <v>311</v>
      </c>
      <c r="AT656" s="300" t="s">
        <v>445</v>
      </c>
    </row>
    <row r="657" spans="44:46" ht="14.25">
      <c r="AR657" s="300" t="s">
        <v>689</v>
      </c>
      <c r="AS657" s="300" t="s">
        <v>80</v>
      </c>
      <c r="AT657" s="300" t="s">
        <v>446</v>
      </c>
    </row>
    <row r="658" spans="44:46" ht="14.25">
      <c r="AR658" s="300" t="s">
        <v>480</v>
      </c>
      <c r="AS658" s="300" t="s">
        <v>866</v>
      </c>
      <c r="AT658" s="300" t="s">
        <v>481</v>
      </c>
    </row>
    <row r="659" spans="44:46" ht="14.25">
      <c r="AR659" s="300" t="s">
        <v>482</v>
      </c>
      <c r="AS659" s="300" t="s">
        <v>1102</v>
      </c>
      <c r="AT659" s="300" t="s">
        <v>302</v>
      </c>
    </row>
    <row r="660" spans="44:46" ht="14.25">
      <c r="AR660" s="300">
        <v>86</v>
      </c>
      <c r="AS660" s="300" t="s">
        <v>312</v>
      </c>
      <c r="AT660" s="300" t="s">
        <v>447</v>
      </c>
    </row>
    <row r="661" spans="44:46" ht="14.25">
      <c r="AR661" s="300" t="s">
        <v>779</v>
      </c>
      <c r="AS661" s="300" t="s">
        <v>81</v>
      </c>
      <c r="AT661" s="300" t="s">
        <v>448</v>
      </c>
    </row>
    <row r="662" spans="44:46" ht="14.25">
      <c r="AR662" s="300" t="s">
        <v>690</v>
      </c>
      <c r="AS662" s="300" t="s">
        <v>1105</v>
      </c>
      <c r="AT662" s="300" t="s">
        <v>303</v>
      </c>
    </row>
    <row r="663" spans="44:46" ht="14.25">
      <c r="AR663" s="300" t="s">
        <v>304</v>
      </c>
      <c r="AS663" s="300" t="s">
        <v>1107</v>
      </c>
      <c r="AT663" s="300" t="s">
        <v>305</v>
      </c>
    </row>
    <row r="664" spans="44:46" ht="14.25">
      <c r="AR664" s="300" t="s">
        <v>306</v>
      </c>
      <c r="AS664" s="300" t="s">
        <v>313</v>
      </c>
      <c r="AT664" s="300" t="s">
        <v>449</v>
      </c>
    </row>
    <row r="665" spans="44:46" ht="14.25">
      <c r="AR665" s="300">
        <v>87</v>
      </c>
      <c r="AS665" s="300" t="s">
        <v>82</v>
      </c>
      <c r="AT665" s="300" t="s">
        <v>450</v>
      </c>
    </row>
    <row r="666" spans="44:46" ht="14.25">
      <c r="AR666" s="300" t="s">
        <v>780</v>
      </c>
      <c r="AS666" s="300" t="s">
        <v>1110</v>
      </c>
      <c r="AT666" s="300" t="s">
        <v>307</v>
      </c>
    </row>
    <row r="667" spans="44:46" ht="14.25">
      <c r="AR667" s="300" t="s">
        <v>691</v>
      </c>
      <c r="AS667" s="300" t="s">
        <v>1111</v>
      </c>
      <c r="AT667" s="300" t="s">
        <v>308</v>
      </c>
    </row>
    <row r="668" spans="44:46" ht="14.25">
      <c r="AR668" s="300" t="s">
        <v>509</v>
      </c>
      <c r="AS668" s="300" t="s">
        <v>207</v>
      </c>
      <c r="AT668" s="300" t="s">
        <v>1065</v>
      </c>
    </row>
    <row r="669" spans="44:46" ht="14.25">
      <c r="AR669" s="300" t="s">
        <v>510</v>
      </c>
      <c r="AS669" s="300" t="s">
        <v>155</v>
      </c>
      <c r="AT669" s="300" t="s">
        <v>1066</v>
      </c>
    </row>
    <row r="670" spans="44:46" ht="14.25">
      <c r="AR670" s="300">
        <v>88</v>
      </c>
      <c r="AS670" s="300" t="s">
        <v>504</v>
      </c>
      <c r="AT670" s="300" t="s">
        <v>511</v>
      </c>
    </row>
    <row r="671" spans="44:46" ht="14.25">
      <c r="AR671" s="300" t="s">
        <v>781</v>
      </c>
      <c r="AS671" s="300" t="s">
        <v>505</v>
      </c>
      <c r="AT671" s="300" t="s">
        <v>512</v>
      </c>
    </row>
    <row r="672" spans="44:46" ht="14.25">
      <c r="AR672" s="300" t="s">
        <v>692</v>
      </c>
      <c r="AS672" s="300" t="s">
        <v>314</v>
      </c>
      <c r="AT672" s="300" t="s">
        <v>451</v>
      </c>
    </row>
    <row r="673" spans="44:46" ht="14.25">
      <c r="AR673" s="300" t="s">
        <v>513</v>
      </c>
      <c r="AS673" s="300" t="s">
        <v>83</v>
      </c>
      <c r="AT673" s="300" t="s">
        <v>452</v>
      </c>
    </row>
    <row r="674" spans="44:46" ht="14.25">
      <c r="AR674" s="300" t="s">
        <v>1021</v>
      </c>
      <c r="AS674" s="300" t="s">
        <v>1114</v>
      </c>
      <c r="AT674" s="300" t="s">
        <v>1029</v>
      </c>
    </row>
    <row r="675" spans="44:46" ht="14.25">
      <c r="AR675" s="300">
        <v>89</v>
      </c>
      <c r="AS675" s="300" t="s">
        <v>1115</v>
      </c>
      <c r="AT675" s="300" t="s">
        <v>1030</v>
      </c>
    </row>
    <row r="676" spans="44:46" ht="14.25">
      <c r="AR676" s="300" t="s">
        <v>782</v>
      </c>
      <c r="AS676" s="300" t="s">
        <v>315</v>
      </c>
      <c r="AT676" s="300" t="s">
        <v>453</v>
      </c>
    </row>
    <row r="677" spans="44:46" ht="14.25">
      <c r="AR677" s="300" t="s">
        <v>693</v>
      </c>
      <c r="AS677" s="300" t="s">
        <v>84</v>
      </c>
      <c r="AT677" s="300" t="s">
        <v>454</v>
      </c>
    </row>
    <row r="678" spans="44:46" ht="14.25">
      <c r="AR678" s="300" t="s">
        <v>1031</v>
      </c>
      <c r="AS678" s="300" t="s">
        <v>1118</v>
      </c>
      <c r="AT678" s="300" t="s">
        <v>1032</v>
      </c>
    </row>
    <row r="679" spans="44:46" ht="14.25">
      <c r="AR679" s="300" t="s">
        <v>1033</v>
      </c>
      <c r="AS679" s="300" t="s">
        <v>1120</v>
      </c>
      <c r="AT679" s="300" t="s">
        <v>1034</v>
      </c>
    </row>
    <row r="680" spans="44:46" ht="14.25">
      <c r="AR680" s="300">
        <v>90</v>
      </c>
      <c r="AS680" s="300" t="s">
        <v>316</v>
      </c>
      <c r="AT680" s="300" t="s">
        <v>289</v>
      </c>
    </row>
    <row r="681" spans="44:46" ht="14.25">
      <c r="AR681" s="300" t="s">
        <v>783</v>
      </c>
      <c r="AS681" s="300" t="s">
        <v>686</v>
      </c>
      <c r="AT681" s="300" t="s">
        <v>290</v>
      </c>
    </row>
    <row r="682" spans="44:46" ht="14.25">
      <c r="AR682" s="300" t="s">
        <v>694</v>
      </c>
      <c r="AS682" s="300" t="s">
        <v>1123</v>
      </c>
      <c r="AT682" s="300" t="s">
        <v>1035</v>
      </c>
    </row>
    <row r="683" spans="44:46" ht="14.25">
      <c r="AR683" s="300" t="s">
        <v>1036</v>
      </c>
      <c r="AS683" s="300" t="s">
        <v>630</v>
      </c>
      <c r="AT683" s="300" t="s">
        <v>1037</v>
      </c>
    </row>
    <row r="684" spans="44:46" ht="14.25">
      <c r="AR684" s="300" t="s">
        <v>1038</v>
      </c>
      <c r="AS684" s="300" t="s">
        <v>776</v>
      </c>
      <c r="AT684" s="300" t="s">
        <v>291</v>
      </c>
    </row>
    <row r="685" spans="44:46" ht="14.25">
      <c r="AR685" s="300">
        <v>91</v>
      </c>
      <c r="AS685" s="300" t="s">
        <v>687</v>
      </c>
      <c r="AT685" s="300" t="s">
        <v>292</v>
      </c>
    </row>
    <row r="686" spans="44:46" ht="14.25">
      <c r="AR686" s="300" t="s">
        <v>784</v>
      </c>
      <c r="AS686" s="300" t="s">
        <v>472</v>
      </c>
      <c r="AT686" s="300" t="s">
        <v>1039</v>
      </c>
    </row>
    <row r="687" spans="44:46" ht="14.25">
      <c r="AR687" s="300" t="s">
        <v>695</v>
      </c>
      <c r="AS687" s="300" t="s">
        <v>473</v>
      </c>
      <c r="AT687" s="300" t="s">
        <v>1040</v>
      </c>
    </row>
    <row r="688" spans="44:46" ht="14.25">
      <c r="AR688" s="300" t="s">
        <v>1041</v>
      </c>
      <c r="AS688" s="300" t="s">
        <v>777</v>
      </c>
      <c r="AT688" s="300" t="s">
        <v>293</v>
      </c>
    </row>
    <row r="689" spans="44:46" ht="14.25">
      <c r="AR689" s="300" t="s">
        <v>1042</v>
      </c>
      <c r="AS689" s="300" t="s">
        <v>688</v>
      </c>
      <c r="AT689" s="300" t="s">
        <v>294</v>
      </c>
    </row>
    <row r="690" spans="44:46" ht="14.25">
      <c r="AR690" s="300">
        <v>92</v>
      </c>
      <c r="AS690" s="300" t="s">
        <v>476</v>
      </c>
      <c r="AT690" s="300" t="s">
        <v>1043</v>
      </c>
    </row>
    <row r="691" spans="44:46" ht="14.25">
      <c r="AR691" s="300" t="s">
        <v>785</v>
      </c>
      <c r="AS691" s="300" t="s">
        <v>477</v>
      </c>
      <c r="AT691" s="300" t="s">
        <v>1044</v>
      </c>
    </row>
    <row r="692" spans="44:46" ht="14.25">
      <c r="AR692" s="300" t="s">
        <v>696</v>
      </c>
      <c r="AS692" s="300" t="s">
        <v>778</v>
      </c>
      <c r="AT692" s="300" t="s">
        <v>295</v>
      </c>
    </row>
    <row r="693" spans="44:46" ht="14.25">
      <c r="AR693" s="300" t="s">
        <v>1045</v>
      </c>
      <c r="AS693" s="300" t="s">
        <v>689</v>
      </c>
      <c r="AT693" s="300" t="s">
        <v>296</v>
      </c>
    </row>
    <row r="694" spans="44:46" ht="14.25">
      <c r="AR694" s="300" t="s">
        <v>1046</v>
      </c>
      <c r="AS694" s="300" t="s">
        <v>480</v>
      </c>
      <c r="AT694" s="300" t="s">
        <v>1047</v>
      </c>
    </row>
    <row r="695" spans="44:46" ht="14.25">
      <c r="AR695" s="300">
        <v>93</v>
      </c>
      <c r="AS695" s="300" t="s">
        <v>482</v>
      </c>
      <c r="AT695" s="300" t="s">
        <v>1048</v>
      </c>
    </row>
    <row r="696" spans="44:46" ht="14.25">
      <c r="AR696" s="300" t="s">
        <v>638</v>
      </c>
      <c r="AS696" s="300" t="s">
        <v>779</v>
      </c>
      <c r="AT696" s="300" t="s">
        <v>875</v>
      </c>
    </row>
    <row r="697" spans="44:46" ht="14.25">
      <c r="AR697" s="300" t="s">
        <v>697</v>
      </c>
      <c r="AS697" s="300" t="s">
        <v>690</v>
      </c>
      <c r="AT697" s="300" t="s">
        <v>876</v>
      </c>
    </row>
    <row r="698" spans="44:46" ht="14.25">
      <c r="AR698" s="300" t="s">
        <v>1049</v>
      </c>
      <c r="AS698" s="300" t="s">
        <v>304</v>
      </c>
      <c r="AT698" s="300" t="s">
        <v>1050</v>
      </c>
    </row>
    <row r="699" spans="44:46" ht="14.25">
      <c r="AR699" s="300" t="s">
        <v>1051</v>
      </c>
      <c r="AS699" s="300" t="s">
        <v>306</v>
      </c>
      <c r="AT699" s="300" t="s">
        <v>913</v>
      </c>
    </row>
    <row r="700" spans="44:46" ht="14.25">
      <c r="AR700" s="300">
        <v>94</v>
      </c>
      <c r="AS700" s="300" t="s">
        <v>780</v>
      </c>
      <c r="AT700" s="300" t="s">
        <v>297</v>
      </c>
    </row>
    <row r="701" spans="44:46" ht="14.25">
      <c r="AR701" s="300" t="s">
        <v>140</v>
      </c>
      <c r="AS701" s="300" t="s">
        <v>691</v>
      </c>
      <c r="AT701" s="300" t="s">
        <v>298</v>
      </c>
    </row>
    <row r="702" spans="44:46" ht="14.25">
      <c r="AR702" s="300" t="s">
        <v>698</v>
      </c>
      <c r="AS702" s="300" t="s">
        <v>509</v>
      </c>
      <c r="AT702" s="300" t="s">
        <v>914</v>
      </c>
    </row>
    <row r="703" spans="44:46" ht="14.25">
      <c r="AR703" s="300" t="s">
        <v>915</v>
      </c>
      <c r="AS703" s="300" t="s">
        <v>510</v>
      </c>
      <c r="AT703" s="300" t="s">
        <v>1008</v>
      </c>
    </row>
    <row r="704" spans="44:46" ht="14.25">
      <c r="AR704" s="300" t="s">
        <v>1009</v>
      </c>
      <c r="AS704" s="300" t="s">
        <v>781</v>
      </c>
      <c r="AT704" s="300" t="s">
        <v>299</v>
      </c>
    </row>
    <row r="705" spans="44:46" ht="14.25">
      <c r="AR705" s="300">
        <v>95</v>
      </c>
      <c r="AS705" s="300" t="s">
        <v>692</v>
      </c>
      <c r="AT705" s="300" t="s">
        <v>300</v>
      </c>
    </row>
    <row r="706" spans="44:46" ht="14.25">
      <c r="AR706" s="300" t="s">
        <v>141</v>
      </c>
      <c r="AS706" s="300" t="s">
        <v>513</v>
      </c>
      <c r="AT706" s="300" t="s">
        <v>1010</v>
      </c>
    </row>
    <row r="707" spans="44:46" ht="14.25">
      <c r="AR707" s="300" t="s">
        <v>699</v>
      </c>
      <c r="AS707" s="300" t="s">
        <v>1021</v>
      </c>
      <c r="AT707" s="300" t="s">
        <v>1011</v>
      </c>
    </row>
    <row r="708" spans="44:46" ht="14.25">
      <c r="AR708" s="300" t="s">
        <v>1012</v>
      </c>
      <c r="AS708" s="300" t="s">
        <v>782</v>
      </c>
      <c r="AT708" s="300" t="s">
        <v>301</v>
      </c>
    </row>
    <row r="709" spans="44:46" ht="14.25">
      <c r="AR709" s="300" t="s">
        <v>581</v>
      </c>
      <c r="AS709" s="300" t="s">
        <v>693</v>
      </c>
      <c r="AT709" s="300" t="s">
        <v>365</v>
      </c>
    </row>
    <row r="710" spans="44:46" ht="14.25">
      <c r="AR710" s="300">
        <v>96</v>
      </c>
      <c r="AS710" s="300" t="s">
        <v>1031</v>
      </c>
      <c r="AT710" s="300" t="s">
        <v>582</v>
      </c>
    </row>
    <row r="711" spans="44:46" ht="14.25">
      <c r="AR711" s="300" t="s">
        <v>142</v>
      </c>
      <c r="AS711" s="300" t="s">
        <v>1033</v>
      </c>
      <c r="AT711" s="300" t="s">
        <v>583</v>
      </c>
    </row>
    <row r="712" spans="44:46" ht="14.25">
      <c r="AR712" s="300" t="s">
        <v>700</v>
      </c>
      <c r="AS712" s="300" t="s">
        <v>208</v>
      </c>
      <c r="AT712" s="300" t="s">
        <v>126</v>
      </c>
    </row>
    <row r="713" spans="44:46" ht="14.25">
      <c r="AR713" s="300" t="s">
        <v>584</v>
      </c>
      <c r="AS713" s="300" t="s">
        <v>156</v>
      </c>
      <c r="AT713" s="300" t="s">
        <v>127</v>
      </c>
    </row>
    <row r="714" spans="44:46" ht="14.25">
      <c r="AR714" s="300" t="s">
        <v>585</v>
      </c>
      <c r="AS714" s="300" t="s">
        <v>506</v>
      </c>
      <c r="AT714" s="300" t="s">
        <v>586</v>
      </c>
    </row>
    <row r="715" spans="44:46" ht="14.25">
      <c r="AR715" s="300">
        <v>97</v>
      </c>
      <c r="AS715" s="300" t="s">
        <v>507</v>
      </c>
      <c r="AT715" s="300" t="s">
        <v>587</v>
      </c>
    </row>
    <row r="716" spans="44:46" ht="14.25">
      <c r="AR716" s="300" t="s">
        <v>143</v>
      </c>
      <c r="AS716" s="300" t="s">
        <v>783</v>
      </c>
      <c r="AT716" s="300" t="s">
        <v>366</v>
      </c>
    </row>
    <row r="717" spans="44:46" ht="14.25">
      <c r="AR717" s="300" t="s">
        <v>701</v>
      </c>
      <c r="AS717" s="300" t="s">
        <v>694</v>
      </c>
      <c r="AT717" s="300" t="s">
        <v>236</v>
      </c>
    </row>
    <row r="718" spans="44:46" ht="14.25">
      <c r="AR718" s="300" t="s">
        <v>588</v>
      </c>
      <c r="AS718" s="300" t="s">
        <v>1036</v>
      </c>
      <c r="AT718" s="300" t="s">
        <v>589</v>
      </c>
    </row>
    <row r="719" spans="44:46" ht="14.25">
      <c r="AR719" s="300" t="s">
        <v>971</v>
      </c>
      <c r="AS719" s="300" t="s">
        <v>1038</v>
      </c>
      <c r="AT719" s="300" t="s">
        <v>972</v>
      </c>
    </row>
    <row r="720" spans="44:46" ht="14.25">
      <c r="AR720" s="300">
        <v>98</v>
      </c>
      <c r="AS720" s="300" t="s">
        <v>784</v>
      </c>
      <c r="AT720" s="300" t="s">
        <v>237</v>
      </c>
    </row>
    <row r="721" spans="44:46" ht="14.25">
      <c r="AR721" s="300" t="s">
        <v>144</v>
      </c>
      <c r="AS721" s="300" t="s">
        <v>695</v>
      </c>
      <c r="AT721" s="300" t="s">
        <v>238</v>
      </c>
    </row>
    <row r="722" spans="44:46" ht="14.25">
      <c r="AR722" s="300" t="s">
        <v>702</v>
      </c>
      <c r="AS722" s="300" t="s">
        <v>1041</v>
      </c>
      <c r="AT722" s="300" t="s">
        <v>973</v>
      </c>
    </row>
    <row r="723" spans="44:46" ht="14.25">
      <c r="AR723" s="300" t="s">
        <v>974</v>
      </c>
      <c r="AS723" s="300" t="s">
        <v>1042</v>
      </c>
      <c r="AT723" s="300" t="s">
        <v>975</v>
      </c>
    </row>
    <row r="724" spans="44:46" ht="14.25">
      <c r="AR724" s="300" t="s">
        <v>976</v>
      </c>
      <c r="AS724" s="300" t="s">
        <v>785</v>
      </c>
      <c r="AT724" s="300" t="s">
        <v>239</v>
      </c>
    </row>
    <row r="725" spans="44:46" ht="14.25">
      <c r="AR725" s="300">
        <v>99</v>
      </c>
      <c r="AS725" s="300" t="s">
        <v>696</v>
      </c>
      <c r="AT725" s="300" t="s">
        <v>240</v>
      </c>
    </row>
    <row r="726" spans="44:46" ht="14.25">
      <c r="AR726" s="300" t="s">
        <v>145</v>
      </c>
      <c r="AS726" s="300" t="s">
        <v>1045</v>
      </c>
      <c r="AT726" s="300" t="s">
        <v>977</v>
      </c>
    </row>
    <row r="727" spans="44:46" ht="14.25">
      <c r="AR727" s="300" t="s">
        <v>703</v>
      </c>
      <c r="AS727" s="300" t="s">
        <v>1046</v>
      </c>
      <c r="AT727" s="300" t="s">
        <v>978</v>
      </c>
    </row>
    <row r="728" spans="44:46" ht="14.25">
      <c r="AR728" s="300" t="s">
        <v>979</v>
      </c>
      <c r="AS728" s="300" t="s">
        <v>638</v>
      </c>
      <c r="AT728" s="300" t="s">
        <v>241</v>
      </c>
    </row>
    <row r="729" spans="44:46" ht="14.25">
      <c r="AR729" s="300" t="s">
        <v>980</v>
      </c>
      <c r="AS729" s="300" t="s">
        <v>697</v>
      </c>
      <c r="AT729" s="300" t="s">
        <v>518</v>
      </c>
    </row>
    <row r="730" spans="44:46" ht="14.25">
      <c r="AR730" s="300">
        <v>100</v>
      </c>
      <c r="AS730" s="300" t="s">
        <v>1049</v>
      </c>
      <c r="AT730" s="300" t="s">
        <v>981</v>
      </c>
    </row>
    <row r="731" spans="44:46" ht="14.25">
      <c r="AR731" s="300" t="s">
        <v>146</v>
      </c>
      <c r="AS731" s="300" t="s">
        <v>1051</v>
      </c>
      <c r="AT731" s="300" t="s">
        <v>982</v>
      </c>
    </row>
    <row r="732" spans="44:46" ht="14.25">
      <c r="AR732" s="300" t="s">
        <v>704</v>
      </c>
      <c r="AS732" s="300" t="s">
        <v>140</v>
      </c>
      <c r="AT732" s="300" t="s">
        <v>519</v>
      </c>
    </row>
    <row r="733" spans="44:46" ht="14.25">
      <c r="AR733" s="300" t="s">
        <v>928</v>
      </c>
      <c r="AS733" s="300" t="s">
        <v>698</v>
      </c>
      <c r="AT733" s="300" t="s">
        <v>520</v>
      </c>
    </row>
    <row r="734" spans="44:46" ht="14.25">
      <c r="AR734" s="300" t="s">
        <v>931</v>
      </c>
      <c r="AS734" s="300" t="s">
        <v>915</v>
      </c>
      <c r="AT734" s="300" t="s">
        <v>983</v>
      </c>
    </row>
    <row r="735" spans="44:46" ht="14.25">
      <c r="AR735" s="300">
        <v>101</v>
      </c>
      <c r="AS735" s="300" t="s">
        <v>1009</v>
      </c>
      <c r="AT735" s="300" t="s">
        <v>984</v>
      </c>
    </row>
    <row r="736" spans="44:46" ht="14.25">
      <c r="AR736" s="300" t="s">
        <v>147</v>
      </c>
      <c r="AS736" s="300" t="s">
        <v>141</v>
      </c>
      <c r="AT736" s="300" t="s">
        <v>521</v>
      </c>
    </row>
    <row r="737" spans="44:46" ht="14.25">
      <c r="AR737" s="300" t="s">
        <v>705</v>
      </c>
      <c r="AS737" s="300" t="s">
        <v>699</v>
      </c>
      <c r="AT737" s="300" t="s">
        <v>522</v>
      </c>
    </row>
    <row r="738" spans="44:46" ht="14.25">
      <c r="AR738" s="300" t="s">
        <v>934</v>
      </c>
      <c r="AS738" s="300" t="s">
        <v>1012</v>
      </c>
      <c r="AT738" s="300" t="s">
        <v>985</v>
      </c>
    </row>
    <row r="739" spans="44:46" ht="14.25">
      <c r="AR739" s="300" t="s">
        <v>936</v>
      </c>
      <c r="AS739" s="300" t="s">
        <v>581</v>
      </c>
      <c r="AT739" s="300" t="s">
        <v>986</v>
      </c>
    </row>
    <row r="740" spans="44:46" ht="14.25">
      <c r="AR740" s="300">
        <v>102</v>
      </c>
      <c r="AS740" s="300" t="s">
        <v>142</v>
      </c>
      <c r="AT740" s="300" t="s">
        <v>523</v>
      </c>
    </row>
    <row r="741" spans="44:46" ht="14.25">
      <c r="AR741" s="300" t="s">
        <v>148</v>
      </c>
      <c r="AS741" s="300" t="s">
        <v>700</v>
      </c>
      <c r="AT741" s="300" t="s">
        <v>11</v>
      </c>
    </row>
    <row r="742" spans="44:46" ht="14.25">
      <c r="AR742" s="300" t="s">
        <v>706</v>
      </c>
      <c r="AS742" s="300" t="s">
        <v>584</v>
      </c>
      <c r="AT742" s="300" t="s">
        <v>987</v>
      </c>
    </row>
    <row r="743" spans="44:46" ht="14.25">
      <c r="AR743" s="300" t="s">
        <v>940</v>
      </c>
      <c r="AS743" s="300" t="s">
        <v>585</v>
      </c>
      <c r="AT743" s="300" t="s">
        <v>988</v>
      </c>
    </row>
    <row r="744" spans="44:46" ht="14.25">
      <c r="AR744" s="300" t="s">
        <v>942</v>
      </c>
      <c r="AS744" s="300" t="s">
        <v>143</v>
      </c>
      <c r="AT744" s="300" t="s">
        <v>754</v>
      </c>
    </row>
    <row r="745" spans="44:46" ht="14.25">
      <c r="AR745" s="300">
        <v>103</v>
      </c>
      <c r="AS745" s="300" t="s">
        <v>701</v>
      </c>
      <c r="AT745" s="300" t="s">
        <v>755</v>
      </c>
    </row>
    <row r="746" spans="44:46" ht="14.25">
      <c r="AR746" s="300" t="s">
        <v>149</v>
      </c>
      <c r="AS746" s="300" t="s">
        <v>588</v>
      </c>
      <c r="AT746" s="300" t="s">
        <v>989</v>
      </c>
    </row>
    <row r="747" spans="44:46" ht="14.25">
      <c r="AR747" s="300" t="s">
        <v>567</v>
      </c>
      <c r="AS747" s="300" t="s">
        <v>971</v>
      </c>
      <c r="AT747" s="300" t="s">
        <v>990</v>
      </c>
    </row>
    <row r="748" spans="44:46" ht="14.25">
      <c r="AR748" s="300" t="s">
        <v>946</v>
      </c>
      <c r="AS748" s="300" t="s">
        <v>144</v>
      </c>
      <c r="AT748" s="300" t="s">
        <v>172</v>
      </c>
    </row>
    <row r="749" spans="44:46" ht="14.25">
      <c r="AR749" s="300" t="s">
        <v>948</v>
      </c>
      <c r="AS749" s="300" t="s">
        <v>702</v>
      </c>
      <c r="AT749" s="300" t="s">
        <v>173</v>
      </c>
    </row>
    <row r="750" spans="44:46" ht="14.25">
      <c r="AR750" s="300">
        <v>104</v>
      </c>
      <c r="AS750" s="300" t="s">
        <v>974</v>
      </c>
      <c r="AT750" s="300" t="s">
        <v>174</v>
      </c>
    </row>
    <row r="751" spans="44:46" ht="14.25">
      <c r="AR751" s="300" t="s">
        <v>150</v>
      </c>
      <c r="AS751" s="300" t="s">
        <v>976</v>
      </c>
      <c r="AT751" s="300" t="s">
        <v>175</v>
      </c>
    </row>
    <row r="752" spans="44:46" ht="14.25">
      <c r="AR752" s="300" t="s">
        <v>568</v>
      </c>
      <c r="AS752" s="300" t="s">
        <v>145</v>
      </c>
      <c r="AT752" s="300" t="s">
        <v>756</v>
      </c>
    </row>
    <row r="753" spans="44:46" ht="14.25">
      <c r="AR753" s="300" t="s">
        <v>951</v>
      </c>
      <c r="AS753" s="300" t="s">
        <v>703</v>
      </c>
      <c r="AT753" s="300" t="s">
        <v>757</v>
      </c>
    </row>
    <row r="754" spans="44:46" ht="14.25">
      <c r="AR754" s="300" t="s">
        <v>954</v>
      </c>
      <c r="AS754" s="300" t="s">
        <v>979</v>
      </c>
      <c r="AT754" s="300" t="s">
        <v>991</v>
      </c>
    </row>
    <row r="755" spans="44:46" ht="14.25">
      <c r="AR755" s="300">
        <v>105</v>
      </c>
      <c r="AS755" s="300" t="s">
        <v>980</v>
      </c>
      <c r="AT755" s="300" t="s">
        <v>992</v>
      </c>
    </row>
    <row r="756" spans="44:46" ht="14.25">
      <c r="AR756" s="300" t="s">
        <v>151</v>
      </c>
      <c r="AS756" s="300" t="s">
        <v>209</v>
      </c>
      <c r="AT756" s="300" t="s">
        <v>128</v>
      </c>
    </row>
    <row r="757" spans="44:46" ht="14.25">
      <c r="AR757" s="300" t="s">
        <v>569</v>
      </c>
      <c r="AS757" s="300" t="s">
        <v>157</v>
      </c>
      <c r="AT757" s="300" t="s">
        <v>129</v>
      </c>
    </row>
    <row r="758" spans="44:46" ht="14.25">
      <c r="AR758" s="300" t="s">
        <v>956</v>
      </c>
      <c r="AS758" s="300" t="s">
        <v>508</v>
      </c>
      <c r="AT758" s="300" t="s">
        <v>993</v>
      </c>
    </row>
    <row r="759" spans="44:46" ht="14.25">
      <c r="AR759" s="300" t="s">
        <v>959</v>
      </c>
      <c r="AS759" s="300" t="s">
        <v>919</v>
      </c>
      <c r="AT759" s="300" t="s">
        <v>994</v>
      </c>
    </row>
  </sheetData>
  <mergeCells count="59">
    <mergeCell ref="A110:A122"/>
    <mergeCell ref="L6:N6"/>
    <mergeCell ref="O6:Q6"/>
    <mergeCell ref="I1:Q1"/>
    <mergeCell ref="E2:G2"/>
    <mergeCell ref="C4:E4"/>
    <mergeCell ref="I4:K4"/>
    <mergeCell ref="L4:Q4"/>
    <mergeCell ref="C6:E6"/>
    <mergeCell ref="F6:H6"/>
    <mergeCell ref="I6:K6"/>
    <mergeCell ref="A6:A18"/>
    <mergeCell ref="C19:E19"/>
    <mergeCell ref="F19:H19"/>
    <mergeCell ref="I19:K19"/>
    <mergeCell ref="A19:A31"/>
    <mergeCell ref="L19:N19"/>
    <mergeCell ref="O19:Q19"/>
    <mergeCell ref="O32:Q32"/>
    <mergeCell ref="O45:Q45"/>
    <mergeCell ref="I45:K45"/>
    <mergeCell ref="L45:N45"/>
    <mergeCell ref="C32:E32"/>
    <mergeCell ref="F32:H32"/>
    <mergeCell ref="I32:K32"/>
    <mergeCell ref="L32:N32"/>
    <mergeCell ref="O58:Q58"/>
    <mergeCell ref="C71:E71"/>
    <mergeCell ref="F71:H71"/>
    <mergeCell ref="I71:K71"/>
    <mergeCell ref="L71:N71"/>
    <mergeCell ref="O71:Q71"/>
    <mergeCell ref="C58:E58"/>
    <mergeCell ref="F58:H58"/>
    <mergeCell ref="I58:K58"/>
    <mergeCell ref="L58:N58"/>
    <mergeCell ref="I97:K97"/>
    <mergeCell ref="L97:N97"/>
    <mergeCell ref="O97:Q97"/>
    <mergeCell ref="C84:E84"/>
    <mergeCell ref="F84:H84"/>
    <mergeCell ref="I84:K84"/>
    <mergeCell ref="L84:N84"/>
    <mergeCell ref="O84:Q84"/>
    <mergeCell ref="C97:E97"/>
    <mergeCell ref="O110:Q110"/>
    <mergeCell ref="C110:E110"/>
    <mergeCell ref="F110:H110"/>
    <mergeCell ref="I110:K110"/>
    <mergeCell ref="L110:N110"/>
    <mergeCell ref="A84:A96"/>
    <mergeCell ref="A97:A109"/>
    <mergeCell ref="F97:H97"/>
    <mergeCell ref="A32:A44"/>
    <mergeCell ref="A45:A57"/>
    <mergeCell ref="A58:A70"/>
    <mergeCell ref="A71:A83"/>
    <mergeCell ref="C45:E45"/>
    <mergeCell ref="F45:H45"/>
  </mergeCells>
  <printOptions horizontalCentered="1"/>
  <pageMargins left="0.7874015748031497" right="0.7874015748031497" top="0.984251968503937" bottom="0.984251968503937" header="0.5118110236220472" footer="0.5118110236220472"/>
  <pageSetup fitToHeight="1" fitToWidth="1" orientation="portrait" pageOrder="overThenDown" paperSize="9" scale="35"/>
  <headerFooter alignWithMargins="0">
    <oddHeader>&amp;C&amp;A</oddHeader>
    <oddFooter>&amp;C- &amp;P -</oddFooter>
  </headerFooter>
  <drawing r:id="rId1"/>
</worksheet>
</file>

<file path=xl/worksheets/sheet3.xml><?xml version="1.0" encoding="utf-8"?>
<worksheet xmlns="http://schemas.openxmlformats.org/spreadsheetml/2006/main" xmlns:r="http://schemas.openxmlformats.org/officeDocument/2006/relationships">
  <dimension ref="A1:B570"/>
  <sheetViews>
    <sheetView workbookViewId="0" topLeftCell="A1">
      <selection activeCell="B1" sqref="B1"/>
    </sheetView>
  </sheetViews>
  <sheetFormatPr defaultColWidth="8.796875" defaultRowHeight="15"/>
  <cols>
    <col min="2" max="2" width="12.69921875" style="0" bestFit="1" customWidth="1"/>
  </cols>
  <sheetData>
    <row r="1" spans="1:2" ht="14.25">
      <c r="A1">
        <v>1</v>
      </c>
      <c r="B1" t="s">
        <v>1084</v>
      </c>
    </row>
    <row r="2" spans="1:2" ht="14.25">
      <c r="A2">
        <v>2</v>
      </c>
      <c r="B2" t="s">
        <v>105</v>
      </c>
    </row>
    <row r="3" spans="1:2" ht="14.25">
      <c r="A3">
        <v>3</v>
      </c>
      <c r="B3" t="s">
        <v>106</v>
      </c>
    </row>
    <row r="4" spans="1:2" ht="14.25">
      <c r="A4">
        <v>4</v>
      </c>
      <c r="B4" t="s">
        <v>107</v>
      </c>
    </row>
    <row r="5" spans="1:2" ht="14.25">
      <c r="A5">
        <v>5</v>
      </c>
      <c r="B5" t="s">
        <v>108</v>
      </c>
    </row>
    <row r="6" spans="1:2" ht="14.25">
      <c r="A6">
        <v>6</v>
      </c>
      <c r="B6" t="s">
        <v>109</v>
      </c>
    </row>
    <row r="7" spans="1:2" ht="14.25">
      <c r="A7">
        <v>7</v>
      </c>
      <c r="B7" t="s">
        <v>110</v>
      </c>
    </row>
    <row r="8" spans="1:2" ht="14.25">
      <c r="A8">
        <v>8</v>
      </c>
      <c r="B8" t="s">
        <v>111</v>
      </c>
    </row>
    <row r="9" spans="1:2" ht="14.25">
      <c r="A9">
        <v>9</v>
      </c>
      <c r="B9" t="s">
        <v>655</v>
      </c>
    </row>
    <row r="10" spans="1:2" ht="14.25">
      <c r="A10">
        <v>10</v>
      </c>
      <c r="B10" t="s">
        <v>656</v>
      </c>
    </row>
    <row r="11" spans="1:2" ht="14.25">
      <c r="A11">
        <v>11</v>
      </c>
      <c r="B11" t="s">
        <v>657</v>
      </c>
    </row>
    <row r="12" spans="1:2" ht="14.25">
      <c r="A12">
        <v>12</v>
      </c>
      <c r="B12" t="s">
        <v>658</v>
      </c>
    </row>
    <row r="13" spans="1:2" ht="14.25">
      <c r="A13">
        <v>13</v>
      </c>
      <c r="B13" t="s">
        <v>1067</v>
      </c>
    </row>
    <row r="14" spans="1:2" ht="14.25">
      <c r="A14">
        <v>14</v>
      </c>
      <c r="B14" t="s">
        <v>1068</v>
      </c>
    </row>
    <row r="15" spans="1:2" ht="14.25">
      <c r="A15">
        <v>15</v>
      </c>
      <c r="B15" t="s">
        <v>1069</v>
      </c>
    </row>
    <row r="16" spans="1:2" ht="14.25">
      <c r="A16">
        <v>16</v>
      </c>
      <c r="B16" t="s">
        <v>1070</v>
      </c>
    </row>
    <row r="17" spans="1:2" ht="14.25">
      <c r="A17">
        <v>17</v>
      </c>
      <c r="B17" t="s">
        <v>214</v>
      </c>
    </row>
    <row r="18" spans="1:2" ht="14.25">
      <c r="A18">
        <v>18</v>
      </c>
      <c r="B18" t="s">
        <v>35</v>
      </c>
    </row>
    <row r="19" spans="1:2" ht="14.25">
      <c r="A19">
        <v>19</v>
      </c>
      <c r="B19" t="s">
        <v>36</v>
      </c>
    </row>
    <row r="20" spans="1:2" ht="14.25">
      <c r="A20">
        <v>20</v>
      </c>
      <c r="B20" t="s">
        <v>37</v>
      </c>
    </row>
    <row r="21" spans="1:2" ht="14.25">
      <c r="A21">
        <v>21</v>
      </c>
      <c r="B21" t="s">
        <v>38</v>
      </c>
    </row>
    <row r="22" spans="1:2" ht="14.25">
      <c r="A22">
        <v>22</v>
      </c>
      <c r="B22" t="s">
        <v>39</v>
      </c>
    </row>
    <row r="23" spans="1:2" ht="14.25">
      <c r="A23">
        <v>23</v>
      </c>
      <c r="B23" t="s">
        <v>40</v>
      </c>
    </row>
    <row r="24" spans="1:2" ht="14.25">
      <c r="A24">
        <v>24</v>
      </c>
      <c r="B24" t="s">
        <v>41</v>
      </c>
    </row>
    <row r="25" spans="1:2" ht="14.25">
      <c r="A25">
        <v>25</v>
      </c>
      <c r="B25" t="s">
        <v>42</v>
      </c>
    </row>
    <row r="26" spans="1:2" ht="14.25">
      <c r="A26">
        <v>26</v>
      </c>
      <c r="B26" t="s">
        <v>883</v>
      </c>
    </row>
    <row r="27" spans="1:2" ht="14.25">
      <c r="A27">
        <v>27</v>
      </c>
      <c r="B27" t="s">
        <v>640</v>
      </c>
    </row>
    <row r="28" spans="1:2" ht="14.25">
      <c r="A28">
        <v>28</v>
      </c>
      <c r="B28" t="s">
        <v>641</v>
      </c>
    </row>
    <row r="29" spans="1:2" ht="14.25">
      <c r="A29">
        <v>29</v>
      </c>
      <c r="B29" t="s">
        <v>642</v>
      </c>
    </row>
    <row r="30" spans="1:2" ht="14.25">
      <c r="A30">
        <v>30</v>
      </c>
      <c r="B30" t="s">
        <v>643</v>
      </c>
    </row>
    <row r="31" spans="1:2" ht="14.25">
      <c r="A31">
        <v>31</v>
      </c>
      <c r="B31" t="s">
        <v>644</v>
      </c>
    </row>
    <row r="32" spans="1:2" ht="14.25">
      <c r="A32">
        <v>32</v>
      </c>
      <c r="B32" t="s">
        <v>70</v>
      </c>
    </row>
    <row r="33" spans="1:2" ht="14.25">
      <c r="A33">
        <v>33</v>
      </c>
      <c r="B33" t="s">
        <v>244</v>
      </c>
    </row>
    <row r="34" spans="1:2" ht="14.25">
      <c r="A34">
        <v>34</v>
      </c>
      <c r="B34" t="s">
        <v>606</v>
      </c>
    </row>
    <row r="35" spans="1:2" ht="14.25">
      <c r="A35">
        <v>35</v>
      </c>
      <c r="B35" t="s">
        <v>750</v>
      </c>
    </row>
    <row r="36" spans="1:2" ht="14.25">
      <c r="A36">
        <v>36</v>
      </c>
      <c r="B36" t="s">
        <v>751</v>
      </c>
    </row>
    <row r="37" spans="1:2" ht="14.25">
      <c r="A37">
        <v>37</v>
      </c>
      <c r="B37" t="s">
        <v>752</v>
      </c>
    </row>
    <row r="38" spans="1:2" ht="14.25">
      <c r="A38">
        <v>38</v>
      </c>
      <c r="B38" t="s">
        <v>753</v>
      </c>
    </row>
    <row r="39" spans="1:2" ht="14.25">
      <c r="A39">
        <v>39</v>
      </c>
      <c r="B39" t="s">
        <v>317</v>
      </c>
    </row>
    <row r="40" spans="1:2" ht="14.25">
      <c r="A40">
        <v>40</v>
      </c>
      <c r="B40" t="s">
        <v>318</v>
      </c>
    </row>
    <row r="41" spans="1:2" ht="14.25">
      <c r="A41">
        <v>41</v>
      </c>
      <c r="B41" t="s">
        <v>319</v>
      </c>
    </row>
    <row r="42" spans="1:2" ht="14.25">
      <c r="A42">
        <v>42</v>
      </c>
      <c r="B42" t="s">
        <v>320</v>
      </c>
    </row>
    <row r="43" spans="1:2" ht="14.25">
      <c r="A43">
        <v>43</v>
      </c>
      <c r="B43" t="s">
        <v>762</v>
      </c>
    </row>
    <row r="44" spans="1:2" ht="14.25">
      <c r="A44">
        <v>44</v>
      </c>
      <c r="B44" t="s">
        <v>763</v>
      </c>
    </row>
    <row r="45" spans="1:2" ht="14.25">
      <c r="A45">
        <v>45</v>
      </c>
      <c r="B45" t="s">
        <v>764</v>
      </c>
    </row>
    <row r="46" spans="1:2" ht="14.25">
      <c r="A46">
        <v>46</v>
      </c>
      <c r="B46" t="s">
        <v>765</v>
      </c>
    </row>
    <row r="47" spans="1:2" ht="14.25">
      <c r="A47">
        <v>47</v>
      </c>
      <c r="B47" t="s">
        <v>766</v>
      </c>
    </row>
    <row r="48" spans="1:2" ht="14.25">
      <c r="A48">
        <v>48</v>
      </c>
      <c r="B48" t="s">
        <v>767</v>
      </c>
    </row>
    <row r="49" spans="1:2" ht="14.25">
      <c r="A49">
        <v>49</v>
      </c>
      <c r="B49" t="s">
        <v>768</v>
      </c>
    </row>
    <row r="50" spans="1:2" ht="14.25">
      <c r="A50">
        <v>50</v>
      </c>
      <c r="B50" t="s">
        <v>176</v>
      </c>
    </row>
    <row r="51" spans="1:2" ht="14.25">
      <c r="A51">
        <v>51</v>
      </c>
      <c r="B51" t="s">
        <v>177</v>
      </c>
    </row>
    <row r="52" spans="1:2" ht="14.25">
      <c r="A52">
        <v>52</v>
      </c>
      <c r="B52" t="s">
        <v>178</v>
      </c>
    </row>
    <row r="53" spans="1:2" ht="14.25">
      <c r="A53">
        <v>53</v>
      </c>
      <c r="B53" t="s">
        <v>179</v>
      </c>
    </row>
    <row r="54" spans="1:2" ht="14.25">
      <c r="A54">
        <v>54</v>
      </c>
      <c r="B54" t="s">
        <v>180</v>
      </c>
    </row>
    <row r="55" spans="1:2" ht="14.25">
      <c r="A55">
        <v>55</v>
      </c>
      <c r="B55" t="s">
        <v>181</v>
      </c>
    </row>
    <row r="56" spans="1:2" ht="14.25">
      <c r="A56">
        <v>56</v>
      </c>
      <c r="B56" t="s">
        <v>182</v>
      </c>
    </row>
    <row r="57" spans="1:2" ht="14.25">
      <c r="A57">
        <v>57</v>
      </c>
      <c r="B57" t="s">
        <v>183</v>
      </c>
    </row>
    <row r="58" spans="1:2" ht="14.25">
      <c r="A58">
        <v>58</v>
      </c>
      <c r="B58" t="s">
        <v>184</v>
      </c>
    </row>
    <row r="59" spans="1:2" ht="14.25">
      <c r="A59">
        <v>59</v>
      </c>
      <c r="B59" t="s">
        <v>185</v>
      </c>
    </row>
    <row r="60" spans="1:2" ht="14.25">
      <c r="A60">
        <v>60</v>
      </c>
      <c r="B60" t="s">
        <v>186</v>
      </c>
    </row>
    <row r="61" spans="1:2" ht="14.25">
      <c r="A61">
        <v>61</v>
      </c>
      <c r="B61" t="s">
        <v>645</v>
      </c>
    </row>
    <row r="62" spans="1:2" ht="14.25">
      <c r="A62">
        <v>62</v>
      </c>
      <c r="B62" t="s">
        <v>646</v>
      </c>
    </row>
    <row r="63" spans="1:2" ht="14.25">
      <c r="A63">
        <v>63</v>
      </c>
      <c r="B63" t="s">
        <v>647</v>
      </c>
    </row>
    <row r="64" spans="1:2" ht="14.25">
      <c r="A64">
        <v>64</v>
      </c>
      <c r="B64" t="s">
        <v>648</v>
      </c>
    </row>
    <row r="65" spans="1:2" ht="14.25">
      <c r="A65">
        <v>65</v>
      </c>
      <c r="B65" t="s">
        <v>334</v>
      </c>
    </row>
    <row r="66" spans="1:2" ht="14.25">
      <c r="A66">
        <v>66</v>
      </c>
      <c r="B66" t="s">
        <v>335</v>
      </c>
    </row>
    <row r="67" spans="1:2" ht="14.25">
      <c r="A67">
        <v>67</v>
      </c>
      <c r="B67" t="s">
        <v>336</v>
      </c>
    </row>
    <row r="68" spans="1:2" ht="14.25">
      <c r="A68">
        <v>68</v>
      </c>
      <c r="B68" t="s">
        <v>337</v>
      </c>
    </row>
    <row r="69" spans="1:2" ht="14.25">
      <c r="A69">
        <v>69</v>
      </c>
      <c r="B69" t="s">
        <v>338</v>
      </c>
    </row>
    <row r="70" spans="1:2" ht="14.25">
      <c r="A70">
        <v>70</v>
      </c>
      <c r="B70" t="s">
        <v>339</v>
      </c>
    </row>
    <row r="71" spans="1:2" ht="14.25">
      <c r="A71">
        <v>71</v>
      </c>
      <c r="B71" t="s">
        <v>340</v>
      </c>
    </row>
    <row r="72" spans="1:2" ht="14.25">
      <c r="A72">
        <v>72</v>
      </c>
      <c r="B72" t="s">
        <v>341</v>
      </c>
    </row>
    <row r="73" spans="1:2" ht="14.25">
      <c r="A73">
        <v>73</v>
      </c>
      <c r="B73" t="s">
        <v>342</v>
      </c>
    </row>
    <row r="74" spans="1:2" ht="14.25">
      <c r="A74">
        <v>74</v>
      </c>
      <c r="B74" t="s">
        <v>343</v>
      </c>
    </row>
    <row r="75" spans="1:2" ht="14.25">
      <c r="A75">
        <v>75</v>
      </c>
      <c r="B75" t="s">
        <v>344</v>
      </c>
    </row>
    <row r="76" spans="1:2" ht="14.25">
      <c r="A76">
        <v>76</v>
      </c>
      <c r="B76" t="s">
        <v>345</v>
      </c>
    </row>
    <row r="77" spans="1:2" ht="14.25">
      <c r="A77">
        <v>77</v>
      </c>
      <c r="B77" t="s">
        <v>346</v>
      </c>
    </row>
    <row r="78" spans="1:2" ht="14.25">
      <c r="A78">
        <v>78</v>
      </c>
      <c r="B78" t="s">
        <v>347</v>
      </c>
    </row>
    <row r="79" spans="1:2" ht="14.25">
      <c r="A79">
        <v>79</v>
      </c>
      <c r="B79" t="s">
        <v>348</v>
      </c>
    </row>
    <row r="80" spans="1:2" ht="14.25">
      <c r="A80">
        <v>80</v>
      </c>
      <c r="B80" t="s">
        <v>349</v>
      </c>
    </row>
    <row r="81" spans="1:2" ht="14.25">
      <c r="A81">
        <v>81</v>
      </c>
      <c r="B81" t="s">
        <v>350</v>
      </c>
    </row>
    <row r="82" spans="1:2" ht="14.25">
      <c r="A82">
        <v>82</v>
      </c>
      <c r="B82" t="s">
        <v>351</v>
      </c>
    </row>
    <row r="83" spans="1:2" ht="14.25">
      <c r="A83">
        <v>83</v>
      </c>
      <c r="B83" t="s">
        <v>352</v>
      </c>
    </row>
    <row r="84" spans="1:2" ht="14.25">
      <c r="A84">
        <v>84</v>
      </c>
      <c r="B84" t="s">
        <v>45</v>
      </c>
    </row>
    <row r="85" spans="1:2" ht="14.25">
      <c r="A85">
        <v>85</v>
      </c>
      <c r="B85" t="s">
        <v>46</v>
      </c>
    </row>
    <row r="86" spans="1:2" ht="14.25">
      <c r="A86">
        <v>86</v>
      </c>
      <c r="B86" t="s">
        <v>874</v>
      </c>
    </row>
    <row r="87" spans="1:2" ht="14.25">
      <c r="A87">
        <v>87</v>
      </c>
      <c r="B87" t="s">
        <v>47</v>
      </c>
    </row>
    <row r="88" spans="1:2" ht="14.25">
      <c r="A88">
        <v>88</v>
      </c>
      <c r="B88" t="s">
        <v>794</v>
      </c>
    </row>
    <row r="89" spans="1:2" ht="14.25">
      <c r="A89">
        <v>89</v>
      </c>
      <c r="B89" t="s">
        <v>795</v>
      </c>
    </row>
    <row r="90" spans="1:2" ht="14.25">
      <c r="A90">
        <v>90</v>
      </c>
      <c r="B90" t="s">
        <v>796</v>
      </c>
    </row>
    <row r="91" spans="1:2" ht="14.25">
      <c r="A91">
        <v>91</v>
      </c>
      <c r="B91" t="s">
        <v>797</v>
      </c>
    </row>
    <row r="92" spans="1:2" ht="14.25">
      <c r="A92">
        <v>92</v>
      </c>
      <c r="B92" t="s">
        <v>798</v>
      </c>
    </row>
    <row r="93" spans="1:2" ht="14.25">
      <c r="A93">
        <v>93</v>
      </c>
      <c r="B93" t="s">
        <v>799</v>
      </c>
    </row>
    <row r="94" spans="1:2" ht="14.25">
      <c r="A94">
        <v>94</v>
      </c>
      <c r="B94" t="s">
        <v>800</v>
      </c>
    </row>
    <row r="95" spans="1:2" ht="14.25">
      <c r="A95">
        <v>95</v>
      </c>
      <c r="B95" t="s">
        <v>370</v>
      </c>
    </row>
    <row r="96" spans="1:2" ht="14.25">
      <c r="A96">
        <v>96</v>
      </c>
      <c r="B96" t="s">
        <v>371</v>
      </c>
    </row>
    <row r="97" spans="1:2" ht="14.25">
      <c r="A97">
        <v>97</v>
      </c>
      <c r="B97" t="s">
        <v>524</v>
      </c>
    </row>
    <row r="98" spans="1:2" ht="14.25">
      <c r="A98">
        <v>98</v>
      </c>
      <c r="B98" t="s">
        <v>2</v>
      </c>
    </row>
    <row r="99" spans="1:2" ht="14.25">
      <c r="A99">
        <v>99</v>
      </c>
      <c r="B99" t="s">
        <v>247</v>
      </c>
    </row>
    <row r="100" spans="1:2" ht="14.25">
      <c r="A100">
        <v>100</v>
      </c>
      <c r="B100" t="s">
        <v>248</v>
      </c>
    </row>
    <row r="101" spans="1:2" ht="14.25">
      <c r="A101">
        <v>101</v>
      </c>
      <c r="B101" t="s">
        <v>249</v>
      </c>
    </row>
    <row r="102" spans="1:2" ht="14.25">
      <c r="A102">
        <v>102</v>
      </c>
      <c r="B102" t="s">
        <v>250</v>
      </c>
    </row>
    <row r="103" spans="1:2" ht="14.25">
      <c r="A103">
        <v>103</v>
      </c>
      <c r="B103" t="s">
        <v>251</v>
      </c>
    </row>
    <row r="104" spans="1:2" ht="14.25">
      <c r="A104">
        <v>104</v>
      </c>
      <c r="B104" t="s">
        <v>252</v>
      </c>
    </row>
    <row r="105" spans="1:2" ht="14.25">
      <c r="A105">
        <v>105</v>
      </c>
      <c r="B105" t="s">
        <v>253</v>
      </c>
    </row>
    <row r="106" spans="1:2" ht="14.25">
      <c r="A106">
        <v>106</v>
      </c>
      <c r="B106" t="s">
        <v>1189</v>
      </c>
    </row>
    <row r="107" spans="1:2" ht="14.25">
      <c r="A107">
        <v>107</v>
      </c>
      <c r="B107" t="s">
        <v>1190</v>
      </c>
    </row>
    <row r="108" spans="1:2" ht="14.25">
      <c r="A108">
        <v>108</v>
      </c>
      <c r="B108" t="s">
        <v>1191</v>
      </c>
    </row>
    <row r="109" spans="1:2" ht="14.25">
      <c r="A109">
        <v>109</v>
      </c>
      <c r="B109" t="s">
        <v>1192</v>
      </c>
    </row>
    <row r="110" spans="1:2" ht="14.25">
      <c r="A110">
        <v>110</v>
      </c>
      <c r="B110" t="s">
        <v>1193</v>
      </c>
    </row>
    <row r="111" spans="1:2" ht="14.25">
      <c r="A111">
        <v>111</v>
      </c>
      <c r="B111" t="s">
        <v>1194</v>
      </c>
    </row>
    <row r="112" spans="1:2" ht="14.25">
      <c r="A112">
        <v>112</v>
      </c>
      <c r="B112" t="s">
        <v>1194</v>
      </c>
    </row>
    <row r="113" spans="1:2" ht="14.25">
      <c r="A113">
        <v>113</v>
      </c>
      <c r="B113" t="s">
        <v>1194</v>
      </c>
    </row>
    <row r="114" spans="1:2" ht="14.25">
      <c r="A114">
        <v>114</v>
      </c>
      <c r="B114" t="s">
        <v>1194</v>
      </c>
    </row>
    <row r="115" spans="1:2" ht="14.25">
      <c r="A115" t="s">
        <v>146</v>
      </c>
      <c r="B115" t="s">
        <v>758</v>
      </c>
    </row>
    <row r="116" spans="1:2" ht="14.25">
      <c r="A116" t="s">
        <v>704</v>
      </c>
      <c r="B116" t="s">
        <v>759</v>
      </c>
    </row>
    <row r="117" spans="1:2" ht="14.25">
      <c r="A117" t="s">
        <v>928</v>
      </c>
      <c r="B117" t="s">
        <v>929</v>
      </c>
    </row>
    <row r="118" spans="1:2" ht="14.25">
      <c r="A118" t="s">
        <v>931</v>
      </c>
      <c r="B118" t="s">
        <v>932</v>
      </c>
    </row>
    <row r="119" spans="1:2" ht="14.25">
      <c r="A119" t="s">
        <v>147</v>
      </c>
      <c r="B119" t="s">
        <v>760</v>
      </c>
    </row>
    <row r="120" spans="1:2" ht="14.25">
      <c r="A120" t="s">
        <v>705</v>
      </c>
      <c r="B120" t="s">
        <v>761</v>
      </c>
    </row>
    <row r="121" spans="1:2" ht="14.25">
      <c r="A121" t="s">
        <v>934</v>
      </c>
      <c r="B121" t="s">
        <v>935</v>
      </c>
    </row>
    <row r="122" spans="1:2" ht="14.25">
      <c r="A122" t="s">
        <v>936</v>
      </c>
      <c r="B122" t="s">
        <v>937</v>
      </c>
    </row>
    <row r="123" spans="1:2" ht="14.25">
      <c r="A123" t="s">
        <v>148</v>
      </c>
      <c r="B123" t="s">
        <v>245</v>
      </c>
    </row>
    <row r="124" spans="1:2" ht="14.25">
      <c r="A124" t="s">
        <v>706</v>
      </c>
      <c r="B124" t="s">
        <v>246</v>
      </c>
    </row>
    <row r="125" spans="1:2" ht="14.25">
      <c r="A125" t="s">
        <v>940</v>
      </c>
      <c r="B125" t="s">
        <v>941</v>
      </c>
    </row>
    <row r="126" spans="1:2" ht="14.25">
      <c r="A126" t="s">
        <v>942</v>
      </c>
      <c r="B126" t="s">
        <v>943</v>
      </c>
    </row>
    <row r="127" spans="1:2" ht="14.25">
      <c r="A127" t="s">
        <v>149</v>
      </c>
      <c r="B127" t="s">
        <v>101</v>
      </c>
    </row>
    <row r="128" spans="1:2" ht="14.25">
      <c r="A128" t="s">
        <v>567</v>
      </c>
      <c r="B128" t="s">
        <v>102</v>
      </c>
    </row>
    <row r="129" spans="1:2" ht="14.25">
      <c r="A129" t="s">
        <v>946</v>
      </c>
      <c r="B129" t="s">
        <v>947</v>
      </c>
    </row>
    <row r="130" spans="1:2" ht="14.25">
      <c r="A130" t="s">
        <v>948</v>
      </c>
      <c r="B130" t="s">
        <v>949</v>
      </c>
    </row>
    <row r="131" spans="1:2" ht="14.25">
      <c r="A131" t="s">
        <v>150</v>
      </c>
      <c r="B131" t="s">
        <v>103</v>
      </c>
    </row>
    <row r="132" spans="1:2" ht="14.25">
      <c r="A132" t="s">
        <v>568</v>
      </c>
      <c r="B132" t="s">
        <v>104</v>
      </c>
    </row>
    <row r="133" spans="1:2" ht="14.25">
      <c r="A133" t="s">
        <v>951</v>
      </c>
      <c r="B133" t="s">
        <v>952</v>
      </c>
    </row>
    <row r="134" spans="1:2" ht="14.25">
      <c r="A134" t="s">
        <v>954</v>
      </c>
      <c r="B134" t="s">
        <v>955</v>
      </c>
    </row>
    <row r="135" spans="1:2" ht="14.25">
      <c r="A135" t="s">
        <v>151</v>
      </c>
      <c r="B135" t="s">
        <v>636</v>
      </c>
    </row>
    <row r="136" spans="1:2" ht="14.25">
      <c r="A136" t="s">
        <v>569</v>
      </c>
      <c r="B136" t="s">
        <v>637</v>
      </c>
    </row>
    <row r="137" spans="1:2" ht="14.25">
      <c r="A137" t="s">
        <v>956</v>
      </c>
      <c r="B137" t="s">
        <v>957</v>
      </c>
    </row>
    <row r="138" spans="1:2" ht="14.25">
      <c r="A138" t="s">
        <v>959</v>
      </c>
      <c r="B138" t="s">
        <v>541</v>
      </c>
    </row>
    <row r="139" spans="1:2" ht="14.25">
      <c r="A139" t="s">
        <v>1127</v>
      </c>
      <c r="B139" t="s">
        <v>1128</v>
      </c>
    </row>
    <row r="140" spans="1:2" ht="14.25">
      <c r="A140" t="s">
        <v>1129</v>
      </c>
      <c r="B140" t="s">
        <v>1130</v>
      </c>
    </row>
    <row r="141" spans="1:2" ht="14.25">
      <c r="A141" t="s">
        <v>1131</v>
      </c>
      <c r="B141" t="s">
        <v>1132</v>
      </c>
    </row>
    <row r="142" spans="1:2" ht="14.25">
      <c r="A142" t="s">
        <v>1133</v>
      </c>
      <c r="B142" t="s">
        <v>1134</v>
      </c>
    </row>
    <row r="143" spans="1:2" ht="14.25">
      <c r="A143" t="s">
        <v>1135</v>
      </c>
      <c r="B143" t="s">
        <v>1136</v>
      </c>
    </row>
    <row r="144" spans="1:2" ht="14.25">
      <c r="A144" t="s">
        <v>1137</v>
      </c>
      <c r="B144" t="s">
        <v>1138</v>
      </c>
    </row>
    <row r="145" spans="1:2" ht="14.25">
      <c r="A145" t="s">
        <v>1139</v>
      </c>
      <c r="B145" t="s">
        <v>1140</v>
      </c>
    </row>
    <row r="146" spans="1:2" ht="14.25">
      <c r="A146" t="s">
        <v>1141</v>
      </c>
      <c r="B146" t="s">
        <v>1142</v>
      </c>
    </row>
    <row r="147" spans="1:2" ht="14.25">
      <c r="A147" t="s">
        <v>1143</v>
      </c>
      <c r="B147" t="s">
        <v>1144</v>
      </c>
    </row>
    <row r="148" spans="1:2" ht="14.25">
      <c r="A148" t="s">
        <v>1145</v>
      </c>
      <c r="B148" t="s">
        <v>1146</v>
      </c>
    </row>
    <row r="149" spans="1:2" ht="14.25">
      <c r="A149" t="s">
        <v>1147</v>
      </c>
      <c r="B149" t="s">
        <v>1148</v>
      </c>
    </row>
    <row r="150" spans="1:2" ht="14.25">
      <c r="A150" t="s">
        <v>1149</v>
      </c>
      <c r="B150" t="s">
        <v>1150</v>
      </c>
    </row>
    <row r="151" spans="1:2" ht="14.25">
      <c r="A151" t="s">
        <v>1151</v>
      </c>
      <c r="B151" t="s">
        <v>1152</v>
      </c>
    </row>
    <row r="152" spans="1:2" ht="14.25">
      <c r="A152" t="s">
        <v>1153</v>
      </c>
      <c r="B152" t="s">
        <v>1154</v>
      </c>
    </row>
    <row r="153" spans="1:2" ht="14.25">
      <c r="A153" t="s">
        <v>1155</v>
      </c>
      <c r="B153" t="s">
        <v>1156</v>
      </c>
    </row>
    <row r="154" spans="1:2" ht="14.25">
      <c r="A154" t="s">
        <v>1157</v>
      </c>
      <c r="B154" t="s">
        <v>1158</v>
      </c>
    </row>
    <row r="155" spans="1:2" ht="14.25">
      <c r="A155" t="s">
        <v>210</v>
      </c>
      <c r="B155" t="s">
        <v>130</v>
      </c>
    </row>
    <row r="156" spans="1:2" ht="14.25">
      <c r="A156" t="s">
        <v>158</v>
      </c>
      <c r="B156" t="s">
        <v>131</v>
      </c>
    </row>
    <row r="157" spans="1:2" ht="14.25">
      <c r="A157" t="s">
        <v>920</v>
      </c>
      <c r="B157" t="s">
        <v>543</v>
      </c>
    </row>
    <row r="158" spans="1:2" ht="14.25">
      <c r="A158" t="s">
        <v>723</v>
      </c>
      <c r="B158" t="s">
        <v>544</v>
      </c>
    </row>
    <row r="159" spans="1:2" ht="14.25">
      <c r="A159" t="s">
        <v>1159</v>
      </c>
      <c r="B159" t="s">
        <v>1160</v>
      </c>
    </row>
    <row r="160" spans="1:2" ht="14.25">
      <c r="A160" t="s">
        <v>1161</v>
      </c>
      <c r="B160" t="s">
        <v>1162</v>
      </c>
    </row>
    <row r="161" spans="1:2" ht="14.25">
      <c r="A161" t="s">
        <v>1163</v>
      </c>
      <c r="B161" t="s">
        <v>1164</v>
      </c>
    </row>
    <row r="162" spans="1:2" ht="14.25">
      <c r="A162" t="s">
        <v>1165</v>
      </c>
      <c r="B162" t="s">
        <v>1166</v>
      </c>
    </row>
    <row r="163" spans="1:2" ht="14.25">
      <c r="A163" t="s">
        <v>1167</v>
      </c>
      <c r="B163" t="s">
        <v>1168</v>
      </c>
    </row>
    <row r="164" spans="1:2" ht="14.25">
      <c r="A164" t="s">
        <v>1169</v>
      </c>
      <c r="B164" t="s">
        <v>1170</v>
      </c>
    </row>
    <row r="165" spans="1:2" ht="14.25">
      <c r="A165" t="s">
        <v>1171</v>
      </c>
      <c r="B165" t="s">
        <v>1172</v>
      </c>
    </row>
    <row r="166" spans="1:2" ht="14.25">
      <c r="A166" t="s">
        <v>1173</v>
      </c>
      <c r="B166" t="s">
        <v>1174</v>
      </c>
    </row>
    <row r="167" spans="1:2" ht="14.25">
      <c r="A167" t="s">
        <v>1175</v>
      </c>
      <c r="B167" t="s">
        <v>1168</v>
      </c>
    </row>
    <row r="168" spans="1:2" ht="14.25">
      <c r="A168" t="s">
        <v>1176</v>
      </c>
      <c r="B168" t="s">
        <v>1170</v>
      </c>
    </row>
    <row r="169" spans="1:2" ht="14.25">
      <c r="A169" t="s">
        <v>1177</v>
      </c>
      <c r="B169" t="s">
        <v>1172</v>
      </c>
    </row>
    <row r="170" spans="1:2" ht="14.25">
      <c r="A170" t="s">
        <v>1178</v>
      </c>
      <c r="B170" t="s">
        <v>1168</v>
      </c>
    </row>
    <row r="171" spans="1:2" ht="14.25">
      <c r="A171" t="s">
        <v>1179</v>
      </c>
      <c r="B171" t="s">
        <v>1170</v>
      </c>
    </row>
    <row r="172" spans="1:2" ht="14.25">
      <c r="A172" t="s">
        <v>1180</v>
      </c>
      <c r="B172" t="s">
        <v>1172</v>
      </c>
    </row>
    <row r="173" spans="1:2" ht="14.25">
      <c r="A173" t="s">
        <v>1181</v>
      </c>
      <c r="B173" t="s">
        <v>1174</v>
      </c>
    </row>
    <row r="174" spans="1:2" ht="14.25">
      <c r="A174" t="s">
        <v>1181</v>
      </c>
      <c r="B174" t="s">
        <v>1174</v>
      </c>
    </row>
    <row r="175" spans="1:2" ht="14.25">
      <c r="A175" t="s">
        <v>1182</v>
      </c>
      <c r="B175" t="s">
        <v>1168</v>
      </c>
    </row>
    <row r="176" spans="1:2" ht="14.25">
      <c r="A176" t="s">
        <v>1183</v>
      </c>
      <c r="B176" t="s">
        <v>1170</v>
      </c>
    </row>
    <row r="177" spans="1:2" ht="14.25">
      <c r="A177" t="s">
        <v>1184</v>
      </c>
      <c r="B177" t="s">
        <v>1172</v>
      </c>
    </row>
    <row r="178" spans="1:2" ht="14.25">
      <c r="A178" t="s">
        <v>1185</v>
      </c>
      <c r="B178" t="s">
        <v>1174</v>
      </c>
    </row>
    <row r="179" spans="1:2" ht="14.25">
      <c r="A179" t="s">
        <v>671</v>
      </c>
      <c r="B179" t="s">
        <v>132</v>
      </c>
    </row>
    <row r="180" spans="1:2" ht="14.25">
      <c r="A180" t="s">
        <v>159</v>
      </c>
      <c r="B180" t="s">
        <v>133</v>
      </c>
    </row>
    <row r="181" spans="1:2" ht="14.25">
      <c r="A181" t="s">
        <v>724</v>
      </c>
      <c r="B181" t="s">
        <v>547</v>
      </c>
    </row>
    <row r="182" spans="1:2" ht="14.25">
      <c r="A182" t="s">
        <v>725</v>
      </c>
      <c r="B182" t="s">
        <v>548</v>
      </c>
    </row>
    <row r="183" spans="1:2" ht="14.25">
      <c r="A183" t="s">
        <v>672</v>
      </c>
      <c r="B183" t="s">
        <v>576</v>
      </c>
    </row>
    <row r="184" spans="1:2" ht="14.25">
      <c r="A184" t="s">
        <v>525</v>
      </c>
      <c r="B184" t="s">
        <v>577</v>
      </c>
    </row>
    <row r="185" spans="1:2" ht="14.25">
      <c r="A185" t="s">
        <v>726</v>
      </c>
      <c r="B185" t="s">
        <v>551</v>
      </c>
    </row>
    <row r="186" spans="1:2" ht="14.25">
      <c r="A186" t="s">
        <v>1022</v>
      </c>
      <c r="B186" t="s">
        <v>552</v>
      </c>
    </row>
    <row r="187" spans="1:2" ht="14.25">
      <c r="A187" t="s">
        <v>673</v>
      </c>
      <c r="B187" t="s">
        <v>578</v>
      </c>
    </row>
    <row r="188" spans="1:2" ht="14.25">
      <c r="A188" t="s">
        <v>526</v>
      </c>
      <c r="B188" t="s">
        <v>224</v>
      </c>
    </row>
    <row r="189" spans="1:2" ht="14.25">
      <c r="A189" t="s">
        <v>1023</v>
      </c>
      <c r="B189" t="s">
        <v>554</v>
      </c>
    </row>
    <row r="190" spans="1:2" ht="14.25">
      <c r="A190" t="s">
        <v>1024</v>
      </c>
      <c r="B190" t="s">
        <v>556</v>
      </c>
    </row>
    <row r="191" spans="1:2" ht="14.25">
      <c r="A191" t="s">
        <v>674</v>
      </c>
      <c r="B191" t="s">
        <v>170</v>
      </c>
    </row>
    <row r="192" spans="1:2" ht="14.25">
      <c r="A192" t="s">
        <v>527</v>
      </c>
      <c r="B192" t="s">
        <v>225</v>
      </c>
    </row>
    <row r="193" spans="1:2" ht="14.25">
      <c r="A193" t="s">
        <v>1025</v>
      </c>
      <c r="B193" t="s">
        <v>557</v>
      </c>
    </row>
    <row r="194" spans="1:2" ht="14.25">
      <c r="A194" t="s">
        <v>1026</v>
      </c>
      <c r="B194" t="s">
        <v>996</v>
      </c>
    </row>
    <row r="195" spans="1:2" ht="14.25">
      <c r="A195" t="s">
        <v>675</v>
      </c>
      <c r="B195" t="s">
        <v>226</v>
      </c>
    </row>
    <row r="196" spans="1:2" ht="14.25">
      <c r="A196" t="s">
        <v>528</v>
      </c>
      <c r="B196" t="s">
        <v>227</v>
      </c>
    </row>
    <row r="197" spans="1:2" ht="14.25">
      <c r="A197" t="s">
        <v>1027</v>
      </c>
      <c r="B197" t="s">
        <v>998</v>
      </c>
    </row>
    <row r="198" spans="1:2" ht="14.25">
      <c r="A198" t="s">
        <v>1028</v>
      </c>
      <c r="B198" t="s">
        <v>999</v>
      </c>
    </row>
    <row r="199" spans="1:2" ht="14.25">
      <c r="A199" t="s">
        <v>676</v>
      </c>
      <c r="B199" t="s">
        <v>228</v>
      </c>
    </row>
    <row r="200" spans="1:2" ht="14.25">
      <c r="A200" t="s">
        <v>529</v>
      </c>
      <c r="B200" t="s">
        <v>229</v>
      </c>
    </row>
    <row r="201" spans="1:2" ht="14.25">
      <c r="A201" t="s">
        <v>728</v>
      </c>
      <c r="B201" t="s">
        <v>1002</v>
      </c>
    </row>
    <row r="202" spans="1:2" ht="14.25">
      <c r="A202" t="s">
        <v>729</v>
      </c>
      <c r="B202" t="s">
        <v>1003</v>
      </c>
    </row>
    <row r="203" spans="1:2" ht="14.25">
      <c r="A203" t="s">
        <v>677</v>
      </c>
      <c r="B203" t="s">
        <v>230</v>
      </c>
    </row>
    <row r="204" spans="1:2" ht="14.25">
      <c r="A204" t="s">
        <v>530</v>
      </c>
      <c r="B204" t="s">
        <v>231</v>
      </c>
    </row>
    <row r="205" spans="1:2" ht="14.25">
      <c r="A205" t="s">
        <v>730</v>
      </c>
      <c r="B205" t="s">
        <v>1006</v>
      </c>
    </row>
    <row r="206" spans="1:2" ht="14.25">
      <c r="A206" t="s">
        <v>731</v>
      </c>
      <c r="B206" t="s">
        <v>802</v>
      </c>
    </row>
    <row r="207" spans="1:2" ht="14.25">
      <c r="A207" t="s">
        <v>678</v>
      </c>
      <c r="B207" t="s">
        <v>232</v>
      </c>
    </row>
    <row r="208" spans="1:2" ht="14.25">
      <c r="A208" t="s">
        <v>531</v>
      </c>
      <c r="B208" t="s">
        <v>233</v>
      </c>
    </row>
    <row r="209" spans="1:2" ht="14.25">
      <c r="A209" t="s">
        <v>801</v>
      </c>
      <c r="B209" t="s">
        <v>804</v>
      </c>
    </row>
    <row r="210" spans="1:2" ht="14.25">
      <c r="A210" t="s">
        <v>921</v>
      </c>
      <c r="B210" t="s">
        <v>806</v>
      </c>
    </row>
    <row r="211" spans="1:2" ht="14.25">
      <c r="A211" t="s">
        <v>679</v>
      </c>
      <c r="B211" t="s">
        <v>234</v>
      </c>
    </row>
    <row r="212" spans="1:2" ht="14.25">
      <c r="A212" t="s">
        <v>532</v>
      </c>
      <c r="B212" t="s">
        <v>235</v>
      </c>
    </row>
    <row r="213" spans="1:2" ht="14.25">
      <c r="A213" t="s">
        <v>922</v>
      </c>
      <c r="B213" t="s">
        <v>807</v>
      </c>
    </row>
    <row r="214" spans="1:2" ht="14.25">
      <c r="A214" t="s">
        <v>923</v>
      </c>
      <c r="B214" t="s">
        <v>809</v>
      </c>
    </row>
    <row r="215" spans="1:2" ht="14.25">
      <c r="A215" t="s">
        <v>1087</v>
      </c>
      <c r="B215" t="s">
        <v>1085</v>
      </c>
    </row>
    <row r="216" spans="1:2" ht="14.25">
      <c r="A216" t="s">
        <v>1088</v>
      </c>
      <c r="B216" t="s">
        <v>1086</v>
      </c>
    </row>
    <row r="217" spans="1:2" ht="14.25">
      <c r="A217" t="s">
        <v>323</v>
      </c>
      <c r="B217" t="s">
        <v>811</v>
      </c>
    </row>
    <row r="218" spans="1:2" ht="14.25">
      <c r="A218" t="s">
        <v>324</v>
      </c>
      <c r="B218" t="s">
        <v>812</v>
      </c>
    </row>
    <row r="219" spans="1:2" ht="14.25">
      <c r="A219" t="s">
        <v>680</v>
      </c>
      <c r="B219" t="s">
        <v>664</v>
      </c>
    </row>
    <row r="220" spans="1:2" ht="14.25">
      <c r="A220" t="s">
        <v>533</v>
      </c>
      <c r="B220" t="s">
        <v>665</v>
      </c>
    </row>
    <row r="221" spans="1:2" ht="14.25">
      <c r="A221" t="s">
        <v>924</v>
      </c>
      <c r="B221" t="s">
        <v>815</v>
      </c>
    </row>
    <row r="222" spans="1:2" ht="14.25">
      <c r="A222" t="s">
        <v>925</v>
      </c>
      <c r="B222" t="s">
        <v>960</v>
      </c>
    </row>
    <row r="223" spans="1:2" ht="14.25">
      <c r="A223" t="s">
        <v>681</v>
      </c>
      <c r="B223" t="s">
        <v>666</v>
      </c>
    </row>
    <row r="224" spans="1:2" ht="14.25">
      <c r="A224" t="s">
        <v>534</v>
      </c>
      <c r="B224" t="s">
        <v>667</v>
      </c>
    </row>
    <row r="225" spans="1:2" ht="14.25">
      <c r="A225" t="s">
        <v>926</v>
      </c>
      <c r="B225" t="s">
        <v>963</v>
      </c>
    </row>
    <row r="226" spans="1:2" ht="14.25">
      <c r="A226" t="s">
        <v>927</v>
      </c>
      <c r="B226" t="s">
        <v>964</v>
      </c>
    </row>
    <row r="227" spans="1:2" ht="14.25">
      <c r="A227" t="s">
        <v>682</v>
      </c>
      <c r="B227" t="s">
        <v>668</v>
      </c>
    </row>
    <row r="228" spans="1:2" ht="14.25">
      <c r="A228" t="s">
        <v>535</v>
      </c>
      <c r="B228" t="s">
        <v>669</v>
      </c>
    </row>
    <row r="229" spans="1:2" ht="14.25">
      <c r="A229" t="s">
        <v>930</v>
      </c>
      <c r="B229" t="s">
        <v>966</v>
      </c>
    </row>
    <row r="230" spans="1:2" ht="14.25">
      <c r="A230" t="s">
        <v>933</v>
      </c>
      <c r="B230" t="s">
        <v>968</v>
      </c>
    </row>
    <row r="231" spans="1:2" ht="14.25">
      <c r="A231" t="s">
        <v>683</v>
      </c>
      <c r="B231" t="s">
        <v>670</v>
      </c>
    </row>
    <row r="232" spans="1:2" ht="14.25">
      <c r="A232" t="s">
        <v>536</v>
      </c>
      <c r="B232" t="s">
        <v>733</v>
      </c>
    </row>
    <row r="233" spans="1:2" ht="14.25">
      <c r="A233" t="s">
        <v>938</v>
      </c>
      <c r="B233" t="s">
        <v>969</v>
      </c>
    </row>
    <row r="234" spans="1:2" ht="14.25">
      <c r="A234" t="s">
        <v>939</v>
      </c>
      <c r="B234" t="s">
        <v>816</v>
      </c>
    </row>
    <row r="235" spans="1:2" ht="14.25">
      <c r="A235" t="s">
        <v>884</v>
      </c>
      <c r="B235" t="s">
        <v>734</v>
      </c>
    </row>
    <row r="236" spans="1:2" ht="14.25">
      <c r="A236" t="s">
        <v>537</v>
      </c>
      <c r="B236" t="s">
        <v>735</v>
      </c>
    </row>
    <row r="237" spans="1:2" ht="14.25">
      <c r="A237" t="s">
        <v>944</v>
      </c>
      <c r="B237" t="s">
        <v>818</v>
      </c>
    </row>
    <row r="238" spans="1:2" ht="14.25">
      <c r="A238" t="s">
        <v>945</v>
      </c>
      <c r="B238" t="s">
        <v>819</v>
      </c>
    </row>
    <row r="239" spans="1:2" ht="14.25">
      <c r="A239" t="s">
        <v>410</v>
      </c>
      <c r="B239" t="s">
        <v>736</v>
      </c>
    </row>
    <row r="240" spans="1:2" ht="14.25">
      <c r="A240" t="s">
        <v>455</v>
      </c>
      <c r="B240" t="s">
        <v>737</v>
      </c>
    </row>
    <row r="241" spans="1:2" ht="14.25">
      <c r="A241" t="s">
        <v>950</v>
      </c>
      <c r="B241" t="s">
        <v>822</v>
      </c>
    </row>
    <row r="242" spans="1:2" ht="14.25">
      <c r="A242" t="s">
        <v>953</v>
      </c>
      <c r="B242" t="s">
        <v>823</v>
      </c>
    </row>
    <row r="243" spans="1:2" ht="14.25">
      <c r="A243" t="s">
        <v>1071</v>
      </c>
      <c r="B243" t="s">
        <v>738</v>
      </c>
    </row>
    <row r="244" spans="1:2" ht="14.25">
      <c r="A244" t="s">
        <v>456</v>
      </c>
      <c r="B244" t="s">
        <v>739</v>
      </c>
    </row>
    <row r="245" spans="1:2" ht="14.25">
      <c r="A245" t="s">
        <v>958</v>
      </c>
      <c r="B245" t="s">
        <v>826</v>
      </c>
    </row>
    <row r="246" spans="1:2" ht="14.25">
      <c r="A246" t="s">
        <v>542</v>
      </c>
      <c r="B246" t="s">
        <v>827</v>
      </c>
    </row>
    <row r="247" spans="1:2" ht="14.25">
      <c r="A247" t="s">
        <v>1072</v>
      </c>
      <c r="B247" t="s">
        <v>740</v>
      </c>
    </row>
    <row r="248" spans="1:2" ht="14.25">
      <c r="A248" t="s">
        <v>457</v>
      </c>
      <c r="B248" t="s">
        <v>359</v>
      </c>
    </row>
    <row r="249" spans="1:2" ht="14.25">
      <c r="A249" t="s">
        <v>545</v>
      </c>
      <c r="B249" t="s">
        <v>829</v>
      </c>
    </row>
    <row r="250" spans="1:2" ht="14.25">
      <c r="A250" t="s">
        <v>546</v>
      </c>
      <c r="B250" t="s">
        <v>831</v>
      </c>
    </row>
    <row r="251" spans="1:2" ht="14.25">
      <c r="A251" t="s">
        <v>1073</v>
      </c>
      <c r="B251" t="s">
        <v>264</v>
      </c>
    </row>
    <row r="252" spans="1:2" ht="14.25">
      <c r="A252" t="s">
        <v>458</v>
      </c>
      <c r="B252" t="s">
        <v>265</v>
      </c>
    </row>
    <row r="253" spans="1:2" ht="14.25">
      <c r="A253" t="s">
        <v>549</v>
      </c>
      <c r="B253" t="s">
        <v>832</v>
      </c>
    </row>
    <row r="254" spans="1:2" ht="14.25">
      <c r="A254" t="s">
        <v>550</v>
      </c>
      <c r="B254" t="s">
        <v>834</v>
      </c>
    </row>
    <row r="255" spans="1:2" ht="14.25">
      <c r="A255" t="s">
        <v>1074</v>
      </c>
      <c r="B255" t="s">
        <v>266</v>
      </c>
    </row>
    <row r="256" spans="1:2" ht="14.25">
      <c r="A256" t="s">
        <v>459</v>
      </c>
      <c r="B256" t="s">
        <v>267</v>
      </c>
    </row>
    <row r="257" spans="1:2" ht="14.25">
      <c r="A257" t="s">
        <v>553</v>
      </c>
      <c r="B257" t="s">
        <v>836</v>
      </c>
    </row>
    <row r="258" spans="1:2" ht="14.25">
      <c r="A258" t="s">
        <v>555</v>
      </c>
      <c r="B258" t="s">
        <v>837</v>
      </c>
    </row>
    <row r="259" spans="1:2" ht="14.25">
      <c r="A259" t="s">
        <v>200</v>
      </c>
      <c r="B259" t="s">
        <v>254</v>
      </c>
    </row>
    <row r="260" spans="1:2" ht="14.25">
      <c r="A260" t="s">
        <v>201</v>
      </c>
      <c r="B260" t="s">
        <v>255</v>
      </c>
    </row>
    <row r="261" spans="1:2" ht="14.25">
      <c r="A261" t="s">
        <v>325</v>
      </c>
      <c r="B261" t="s">
        <v>840</v>
      </c>
    </row>
    <row r="262" spans="1:2" ht="14.25">
      <c r="A262" t="s">
        <v>326</v>
      </c>
      <c r="B262" t="s">
        <v>841</v>
      </c>
    </row>
    <row r="263" spans="1:2" ht="14.25">
      <c r="A263" t="s">
        <v>1075</v>
      </c>
      <c r="B263" t="s">
        <v>268</v>
      </c>
    </row>
    <row r="264" spans="1:2" ht="14.25">
      <c r="A264" t="s">
        <v>460</v>
      </c>
      <c r="B264" t="s">
        <v>269</v>
      </c>
    </row>
    <row r="265" spans="1:2" ht="14.25">
      <c r="A265" t="s">
        <v>558</v>
      </c>
      <c r="B265" t="s">
        <v>844</v>
      </c>
    </row>
    <row r="266" spans="1:2" ht="14.25">
      <c r="A266" t="s">
        <v>997</v>
      </c>
      <c r="B266" t="s">
        <v>845</v>
      </c>
    </row>
    <row r="267" spans="1:2" ht="14.25">
      <c r="A267" t="s">
        <v>1076</v>
      </c>
      <c r="B267" t="s">
        <v>270</v>
      </c>
    </row>
    <row r="268" spans="1:2" ht="14.25">
      <c r="A268" t="s">
        <v>461</v>
      </c>
      <c r="B268" t="s">
        <v>574</v>
      </c>
    </row>
    <row r="269" spans="1:2" ht="14.25">
      <c r="A269" t="s">
        <v>1000</v>
      </c>
      <c r="B269" t="s">
        <v>847</v>
      </c>
    </row>
    <row r="270" spans="1:2" ht="14.25">
      <c r="A270" t="s">
        <v>1001</v>
      </c>
      <c r="B270" t="s">
        <v>849</v>
      </c>
    </row>
    <row r="271" spans="1:2" ht="14.25">
      <c r="A271" t="s">
        <v>1077</v>
      </c>
      <c r="B271" t="s">
        <v>575</v>
      </c>
    </row>
    <row r="272" spans="1:2" ht="14.25">
      <c r="A272" t="s">
        <v>462</v>
      </c>
      <c r="B272" t="s">
        <v>86</v>
      </c>
    </row>
    <row r="273" spans="1:2" ht="14.25">
      <c r="A273" t="s">
        <v>1004</v>
      </c>
      <c r="B273" t="s">
        <v>850</v>
      </c>
    </row>
    <row r="274" spans="1:2" ht="14.25">
      <c r="A274" t="s">
        <v>1005</v>
      </c>
      <c r="B274" t="s">
        <v>607</v>
      </c>
    </row>
    <row r="275" spans="1:2" ht="14.25">
      <c r="A275" t="s">
        <v>1078</v>
      </c>
      <c r="B275" t="s">
        <v>87</v>
      </c>
    </row>
    <row r="276" spans="1:2" ht="14.25">
      <c r="A276" t="s">
        <v>463</v>
      </c>
      <c r="B276" t="s">
        <v>88</v>
      </c>
    </row>
    <row r="277" spans="1:2" ht="14.25">
      <c r="A277" t="s">
        <v>803</v>
      </c>
      <c r="B277" t="s">
        <v>609</v>
      </c>
    </row>
    <row r="278" spans="1:2" ht="14.25">
      <c r="A278" t="s">
        <v>805</v>
      </c>
      <c r="B278" t="s">
        <v>610</v>
      </c>
    </row>
    <row r="279" spans="1:2" ht="14.25">
      <c r="A279" t="s">
        <v>1079</v>
      </c>
      <c r="B279" t="s">
        <v>89</v>
      </c>
    </row>
    <row r="280" spans="1:2" ht="14.25">
      <c r="A280" t="s">
        <v>464</v>
      </c>
      <c r="B280" t="s">
        <v>515</v>
      </c>
    </row>
    <row r="281" spans="1:2" ht="14.25">
      <c r="A281" t="s">
        <v>808</v>
      </c>
      <c r="B281" t="s">
        <v>613</v>
      </c>
    </row>
    <row r="282" spans="1:2" ht="14.25">
      <c r="A282" t="s">
        <v>810</v>
      </c>
      <c r="B282" t="s">
        <v>614</v>
      </c>
    </row>
    <row r="283" spans="1:2" ht="14.25">
      <c r="A283" t="s">
        <v>1080</v>
      </c>
      <c r="B283" t="s">
        <v>516</v>
      </c>
    </row>
    <row r="284" spans="1:2" ht="14.25">
      <c r="A284" t="s">
        <v>465</v>
      </c>
      <c r="B284" t="s">
        <v>868</v>
      </c>
    </row>
    <row r="285" spans="1:2" ht="14.25">
      <c r="A285" t="s">
        <v>813</v>
      </c>
      <c r="B285" t="s">
        <v>617</v>
      </c>
    </row>
    <row r="286" spans="1:2" ht="14.25">
      <c r="A286" t="s">
        <v>814</v>
      </c>
      <c r="B286" t="s">
        <v>769</v>
      </c>
    </row>
    <row r="287" spans="1:2" ht="14.25">
      <c r="A287" t="s">
        <v>1081</v>
      </c>
      <c r="B287" t="s">
        <v>869</v>
      </c>
    </row>
    <row r="288" spans="1:2" ht="14.25">
      <c r="A288" t="s">
        <v>466</v>
      </c>
      <c r="B288" t="s">
        <v>870</v>
      </c>
    </row>
    <row r="289" spans="1:2" ht="14.25">
      <c r="A289" t="s">
        <v>961</v>
      </c>
      <c r="B289" t="s">
        <v>771</v>
      </c>
    </row>
    <row r="290" spans="1:2" ht="14.25">
      <c r="A290" t="s">
        <v>962</v>
      </c>
      <c r="B290" t="s">
        <v>773</v>
      </c>
    </row>
    <row r="291" spans="1:2" ht="14.25">
      <c r="A291" t="s">
        <v>96</v>
      </c>
      <c r="B291" t="s">
        <v>871</v>
      </c>
    </row>
    <row r="292" spans="1:2" ht="14.25">
      <c r="A292" t="s">
        <v>467</v>
      </c>
      <c r="B292" t="s">
        <v>872</v>
      </c>
    </row>
    <row r="293" spans="1:2" ht="14.25">
      <c r="A293" t="s">
        <v>965</v>
      </c>
      <c r="B293" t="s">
        <v>774</v>
      </c>
    </row>
    <row r="294" spans="1:2" ht="14.25">
      <c r="A294" t="s">
        <v>967</v>
      </c>
      <c r="B294" t="s">
        <v>1013</v>
      </c>
    </row>
    <row r="295" spans="1:2" ht="14.25">
      <c r="A295" t="s">
        <v>97</v>
      </c>
      <c r="B295" t="s">
        <v>12</v>
      </c>
    </row>
    <row r="296" spans="1:2" ht="14.25">
      <c r="A296" t="s">
        <v>468</v>
      </c>
      <c r="B296" t="s">
        <v>13</v>
      </c>
    </row>
    <row r="297" spans="1:2" ht="14.25">
      <c r="A297" t="s">
        <v>970</v>
      </c>
      <c r="B297" t="s">
        <v>1015</v>
      </c>
    </row>
    <row r="298" spans="1:2" ht="14.25">
      <c r="A298" t="s">
        <v>817</v>
      </c>
      <c r="B298" t="s">
        <v>1016</v>
      </c>
    </row>
    <row r="299" spans="1:2" ht="14.25">
      <c r="A299" t="s">
        <v>98</v>
      </c>
      <c r="B299" t="s">
        <v>14</v>
      </c>
    </row>
    <row r="300" spans="1:2" ht="14.25">
      <c r="A300" t="s">
        <v>469</v>
      </c>
      <c r="B300" t="s">
        <v>15</v>
      </c>
    </row>
    <row r="301" spans="1:2" ht="14.25">
      <c r="A301" t="s">
        <v>820</v>
      </c>
      <c r="B301" t="s">
        <v>1019</v>
      </c>
    </row>
    <row r="302" spans="1:2" ht="14.25">
      <c r="A302" t="s">
        <v>821</v>
      </c>
      <c r="B302" t="s">
        <v>1020</v>
      </c>
    </row>
    <row r="303" spans="1:2" ht="14.25">
      <c r="A303" t="s">
        <v>202</v>
      </c>
      <c r="B303" t="s">
        <v>256</v>
      </c>
    </row>
    <row r="304" spans="1:2" ht="14.25">
      <c r="A304" t="s">
        <v>203</v>
      </c>
      <c r="B304" t="s">
        <v>748</v>
      </c>
    </row>
    <row r="305" spans="1:2" ht="14.25">
      <c r="A305" t="s">
        <v>327</v>
      </c>
      <c r="B305" t="s">
        <v>788</v>
      </c>
    </row>
    <row r="306" spans="1:2" ht="14.25">
      <c r="A306" t="s">
        <v>328</v>
      </c>
      <c r="B306" t="s">
        <v>789</v>
      </c>
    </row>
    <row r="307" spans="1:2" ht="14.25">
      <c r="A307" t="s">
        <v>99</v>
      </c>
      <c r="B307" t="s">
        <v>16</v>
      </c>
    </row>
    <row r="308" spans="1:2" ht="14.25">
      <c r="A308" t="s">
        <v>470</v>
      </c>
      <c r="B308" t="s">
        <v>17</v>
      </c>
    </row>
    <row r="309" spans="1:2" ht="14.25">
      <c r="A309" t="s">
        <v>824</v>
      </c>
      <c r="B309" t="s">
        <v>791</v>
      </c>
    </row>
    <row r="310" spans="1:2" ht="14.25">
      <c r="A310" t="s">
        <v>825</v>
      </c>
      <c r="B310" t="s">
        <v>793</v>
      </c>
    </row>
    <row r="311" spans="1:2" ht="14.25">
      <c r="A311" t="s">
        <v>100</v>
      </c>
      <c r="B311" t="s">
        <v>18</v>
      </c>
    </row>
    <row r="312" spans="1:2" ht="14.25">
      <c r="A312" t="s">
        <v>471</v>
      </c>
      <c r="B312" t="s">
        <v>19</v>
      </c>
    </row>
    <row r="313" spans="1:2" ht="14.25">
      <c r="A313" t="s">
        <v>828</v>
      </c>
      <c r="B313" t="s">
        <v>618</v>
      </c>
    </row>
    <row r="314" spans="1:2" ht="14.25">
      <c r="A314" t="s">
        <v>830</v>
      </c>
      <c r="B314" t="s">
        <v>620</v>
      </c>
    </row>
    <row r="315" spans="1:2" ht="14.25">
      <c r="A315" t="s">
        <v>91</v>
      </c>
      <c r="B315" t="s">
        <v>20</v>
      </c>
    </row>
    <row r="316" spans="1:2" ht="14.25">
      <c r="A316" t="s">
        <v>286</v>
      </c>
      <c r="B316" t="s">
        <v>21</v>
      </c>
    </row>
    <row r="317" spans="1:2" ht="14.25">
      <c r="A317" t="s">
        <v>833</v>
      </c>
      <c r="B317" t="s">
        <v>622</v>
      </c>
    </row>
    <row r="318" spans="1:2" ht="14.25">
      <c r="A318" t="s">
        <v>835</v>
      </c>
      <c r="B318" t="s">
        <v>623</v>
      </c>
    </row>
    <row r="319" spans="1:2" ht="14.25">
      <c r="A319" t="s">
        <v>92</v>
      </c>
      <c r="B319" t="s">
        <v>22</v>
      </c>
    </row>
    <row r="320" spans="1:2" ht="14.25">
      <c r="A320" t="s">
        <v>287</v>
      </c>
      <c r="B320" t="s">
        <v>23</v>
      </c>
    </row>
    <row r="321" spans="1:2" ht="14.25">
      <c r="A321" t="s">
        <v>838</v>
      </c>
      <c r="B321" t="s">
        <v>626</v>
      </c>
    </row>
    <row r="322" spans="1:2" ht="14.25">
      <c r="A322" t="s">
        <v>839</v>
      </c>
      <c r="B322" t="s">
        <v>660</v>
      </c>
    </row>
    <row r="323" spans="1:2" ht="14.25">
      <c r="A323" t="s">
        <v>93</v>
      </c>
      <c r="B323" t="s">
        <v>191</v>
      </c>
    </row>
    <row r="324" spans="1:2" ht="14.25">
      <c r="A324" t="s">
        <v>288</v>
      </c>
      <c r="B324" t="s">
        <v>192</v>
      </c>
    </row>
    <row r="325" spans="1:2" ht="14.25">
      <c r="A325" t="s">
        <v>842</v>
      </c>
      <c r="B325" t="s">
        <v>661</v>
      </c>
    </row>
    <row r="326" spans="1:2" ht="14.25">
      <c r="A326" t="s">
        <v>843</v>
      </c>
      <c r="B326" t="s">
        <v>662</v>
      </c>
    </row>
    <row r="327" spans="1:2" ht="14.25">
      <c r="A327" t="s">
        <v>94</v>
      </c>
      <c r="B327" t="s">
        <v>193</v>
      </c>
    </row>
    <row r="328" spans="1:2" ht="14.25">
      <c r="A328" t="s">
        <v>242</v>
      </c>
      <c r="B328" t="s">
        <v>194</v>
      </c>
    </row>
    <row r="329" spans="1:2" ht="14.25">
      <c r="A329" t="s">
        <v>846</v>
      </c>
      <c r="B329" t="s">
        <v>628</v>
      </c>
    </row>
    <row r="330" spans="1:2" ht="14.25">
      <c r="A330" t="s">
        <v>848</v>
      </c>
      <c r="B330" t="s">
        <v>514</v>
      </c>
    </row>
    <row r="331" spans="1:2" ht="14.25">
      <c r="A331" t="s">
        <v>95</v>
      </c>
      <c r="B331" t="s">
        <v>195</v>
      </c>
    </row>
    <row r="332" spans="1:2" ht="14.25">
      <c r="A332" t="s">
        <v>243</v>
      </c>
      <c r="B332" t="s">
        <v>196</v>
      </c>
    </row>
    <row r="333" spans="1:2" ht="14.25">
      <c r="A333" t="s">
        <v>885</v>
      </c>
      <c r="B333" t="s">
        <v>331</v>
      </c>
    </row>
    <row r="334" spans="1:2" ht="14.25">
      <c r="A334" t="s">
        <v>608</v>
      </c>
      <c r="B334" t="s">
        <v>333</v>
      </c>
    </row>
    <row r="335" spans="1:2" ht="14.25">
      <c r="A335" t="s">
        <v>483</v>
      </c>
      <c r="B335" t="s">
        <v>197</v>
      </c>
    </row>
    <row r="336" spans="1:2" ht="14.25">
      <c r="A336" t="s">
        <v>880</v>
      </c>
      <c r="B336" t="s">
        <v>198</v>
      </c>
    </row>
    <row r="337" spans="1:2" ht="14.25">
      <c r="A337" t="s">
        <v>611</v>
      </c>
      <c r="B337" t="s">
        <v>377</v>
      </c>
    </row>
    <row r="338" spans="1:2" ht="14.25">
      <c r="A338" t="s">
        <v>612</v>
      </c>
      <c r="B338" t="s">
        <v>378</v>
      </c>
    </row>
    <row r="339" spans="1:2" ht="14.25">
      <c r="A339" t="s">
        <v>484</v>
      </c>
      <c r="B339" t="s">
        <v>24</v>
      </c>
    </row>
    <row r="340" spans="1:2" ht="14.25">
      <c r="A340" t="s">
        <v>881</v>
      </c>
      <c r="B340" t="s">
        <v>25</v>
      </c>
    </row>
    <row r="341" spans="1:2" ht="14.25">
      <c r="A341" t="s">
        <v>615</v>
      </c>
      <c r="B341" t="s">
        <v>381</v>
      </c>
    </row>
    <row r="342" spans="1:2" ht="14.25">
      <c r="A342" t="s">
        <v>616</v>
      </c>
      <c r="B342" t="s">
        <v>382</v>
      </c>
    </row>
    <row r="343" spans="1:2" ht="14.25">
      <c r="A343" t="s">
        <v>485</v>
      </c>
      <c r="B343" t="s">
        <v>26</v>
      </c>
    </row>
    <row r="344" spans="1:2" ht="14.25">
      <c r="A344" t="s">
        <v>882</v>
      </c>
      <c r="B344" t="s">
        <v>27</v>
      </c>
    </row>
    <row r="345" spans="1:2" ht="14.25">
      <c r="A345" t="s">
        <v>770</v>
      </c>
      <c r="B345" t="s">
        <v>385</v>
      </c>
    </row>
    <row r="346" spans="1:2" ht="14.25">
      <c r="A346" t="s">
        <v>772</v>
      </c>
      <c r="B346" t="s">
        <v>386</v>
      </c>
    </row>
    <row r="347" spans="1:2" ht="14.25">
      <c r="A347" t="s">
        <v>204</v>
      </c>
      <c r="B347" t="s">
        <v>749</v>
      </c>
    </row>
    <row r="348" spans="1:2" ht="14.25">
      <c r="A348" t="s">
        <v>152</v>
      </c>
      <c r="B348" t="s">
        <v>1060</v>
      </c>
    </row>
    <row r="349" spans="1:2" ht="14.25">
      <c r="A349" t="s">
        <v>329</v>
      </c>
      <c r="B349" t="s">
        <v>388</v>
      </c>
    </row>
    <row r="350" spans="1:2" ht="14.25">
      <c r="A350" t="s">
        <v>499</v>
      </c>
      <c r="B350" t="s">
        <v>390</v>
      </c>
    </row>
    <row r="351" spans="1:2" ht="14.25">
      <c r="A351" t="s">
        <v>486</v>
      </c>
      <c r="B351" t="s">
        <v>28</v>
      </c>
    </row>
    <row r="352" spans="1:2" ht="14.25">
      <c r="A352" t="s">
        <v>604</v>
      </c>
      <c r="B352" t="s">
        <v>29</v>
      </c>
    </row>
    <row r="353" spans="1:2" ht="14.25">
      <c r="A353" t="s">
        <v>775</v>
      </c>
      <c r="B353" t="s">
        <v>391</v>
      </c>
    </row>
    <row r="354" spans="1:2" ht="14.25">
      <c r="A354" t="s">
        <v>1014</v>
      </c>
      <c r="B354" t="s">
        <v>393</v>
      </c>
    </row>
    <row r="355" spans="1:2" ht="14.25">
      <c r="A355" t="s">
        <v>487</v>
      </c>
      <c r="B355" t="s">
        <v>30</v>
      </c>
    </row>
    <row r="356" spans="1:2" ht="14.25">
      <c r="A356" t="s">
        <v>605</v>
      </c>
      <c r="B356" t="s">
        <v>31</v>
      </c>
    </row>
    <row r="357" spans="1:2" ht="14.25">
      <c r="A357" t="s">
        <v>1017</v>
      </c>
      <c r="B357" t="s">
        <v>395</v>
      </c>
    </row>
    <row r="358" spans="1:2" ht="14.25">
      <c r="A358" t="s">
        <v>1018</v>
      </c>
      <c r="B358" t="s">
        <v>396</v>
      </c>
    </row>
    <row r="359" spans="1:2" ht="14.25">
      <c r="A359" t="s">
        <v>488</v>
      </c>
      <c r="B359" t="s">
        <v>32</v>
      </c>
    </row>
    <row r="360" spans="1:2" ht="14.25">
      <c r="A360" t="s">
        <v>649</v>
      </c>
      <c r="B360" t="s">
        <v>33</v>
      </c>
    </row>
    <row r="361" spans="1:2" ht="14.25">
      <c r="A361" t="s">
        <v>786</v>
      </c>
      <c r="B361" t="s">
        <v>559</v>
      </c>
    </row>
    <row r="362" spans="1:2" ht="14.25">
      <c r="A362" t="s">
        <v>787</v>
      </c>
      <c r="B362" t="s">
        <v>560</v>
      </c>
    </row>
    <row r="363" spans="1:2" ht="14.25">
      <c r="A363" t="s">
        <v>489</v>
      </c>
      <c r="B363" t="s">
        <v>1089</v>
      </c>
    </row>
    <row r="364" spans="1:2" ht="14.25">
      <c r="A364" t="s">
        <v>650</v>
      </c>
      <c r="B364" t="s">
        <v>579</v>
      </c>
    </row>
    <row r="365" spans="1:2" ht="14.25">
      <c r="A365" t="s">
        <v>790</v>
      </c>
      <c r="B365" t="s">
        <v>563</v>
      </c>
    </row>
    <row r="366" spans="1:2" ht="14.25">
      <c r="A366" t="s">
        <v>792</v>
      </c>
      <c r="B366" t="s">
        <v>564</v>
      </c>
    </row>
    <row r="367" spans="1:2" ht="14.25">
      <c r="A367" t="s">
        <v>490</v>
      </c>
      <c r="B367" t="s">
        <v>580</v>
      </c>
    </row>
    <row r="368" spans="1:2" ht="14.25">
      <c r="A368" t="s">
        <v>651</v>
      </c>
      <c r="B368" t="s">
        <v>114</v>
      </c>
    </row>
    <row r="369" spans="1:2" ht="14.25">
      <c r="A369" t="s">
        <v>619</v>
      </c>
      <c r="B369" t="s">
        <v>566</v>
      </c>
    </row>
    <row r="370" spans="1:2" ht="14.25">
      <c r="A370" t="s">
        <v>621</v>
      </c>
      <c r="B370" t="s">
        <v>498</v>
      </c>
    </row>
    <row r="371" spans="1:2" ht="14.25">
      <c r="A371" t="s">
        <v>491</v>
      </c>
      <c r="B371" t="s">
        <v>115</v>
      </c>
    </row>
    <row r="372" spans="1:2" ht="14.25">
      <c r="A372" t="s">
        <v>652</v>
      </c>
      <c r="B372" t="s">
        <v>116</v>
      </c>
    </row>
    <row r="373" spans="1:2" ht="14.25">
      <c r="A373" t="s">
        <v>624</v>
      </c>
      <c r="B373" t="s">
        <v>886</v>
      </c>
    </row>
    <row r="374" spans="1:2" ht="14.25">
      <c r="A374" t="s">
        <v>625</v>
      </c>
      <c r="B374" t="s">
        <v>888</v>
      </c>
    </row>
    <row r="375" spans="1:2" ht="14.25">
      <c r="A375" t="s">
        <v>492</v>
      </c>
      <c r="B375" t="s">
        <v>117</v>
      </c>
    </row>
    <row r="376" spans="1:2" ht="14.25">
      <c r="A376" t="s">
        <v>653</v>
      </c>
      <c r="B376" t="s">
        <v>118</v>
      </c>
    </row>
    <row r="377" spans="1:2" ht="14.25">
      <c r="A377" t="s">
        <v>627</v>
      </c>
      <c r="B377" t="s">
        <v>890</v>
      </c>
    </row>
    <row r="378" spans="1:2" ht="14.25">
      <c r="A378" t="s">
        <v>659</v>
      </c>
      <c r="B378" t="s">
        <v>891</v>
      </c>
    </row>
    <row r="379" spans="1:2" ht="14.25">
      <c r="A379" t="s">
        <v>493</v>
      </c>
      <c r="B379" t="s">
        <v>119</v>
      </c>
    </row>
    <row r="380" spans="1:2" ht="14.25">
      <c r="A380" t="s">
        <v>85</v>
      </c>
      <c r="B380" t="s">
        <v>120</v>
      </c>
    </row>
    <row r="381" spans="1:2" ht="14.25">
      <c r="A381" t="s">
        <v>663</v>
      </c>
      <c r="B381" t="s">
        <v>894</v>
      </c>
    </row>
    <row r="382" spans="1:2" ht="14.25">
      <c r="A382" t="s">
        <v>330</v>
      </c>
      <c r="B382" t="s">
        <v>895</v>
      </c>
    </row>
    <row r="383" spans="1:2" ht="14.25">
      <c r="A383" t="s">
        <v>494</v>
      </c>
      <c r="B383" t="s">
        <v>121</v>
      </c>
    </row>
    <row r="384" spans="1:2" ht="14.25">
      <c r="A384" t="s">
        <v>747</v>
      </c>
      <c r="B384" t="s">
        <v>122</v>
      </c>
    </row>
    <row r="385" spans="1:2" ht="14.25">
      <c r="A385" t="s">
        <v>332</v>
      </c>
      <c r="B385" t="s">
        <v>898</v>
      </c>
    </row>
    <row r="386" spans="1:2" ht="14.25">
      <c r="A386" t="s">
        <v>376</v>
      </c>
      <c r="B386" t="s">
        <v>899</v>
      </c>
    </row>
    <row r="387" spans="1:2" ht="14.25">
      <c r="A387" t="s">
        <v>495</v>
      </c>
      <c r="B387" t="s">
        <v>707</v>
      </c>
    </row>
    <row r="388" spans="1:2" ht="14.25">
      <c r="A388" t="s">
        <v>877</v>
      </c>
      <c r="B388" t="s">
        <v>708</v>
      </c>
    </row>
    <row r="389" spans="1:2" ht="14.25">
      <c r="A389" t="s">
        <v>379</v>
      </c>
      <c r="B389" t="s">
        <v>901</v>
      </c>
    </row>
    <row r="390" spans="1:2" ht="14.25">
      <c r="A390" t="s">
        <v>380</v>
      </c>
      <c r="B390" t="s">
        <v>903</v>
      </c>
    </row>
    <row r="391" spans="1:2" ht="14.25">
      <c r="A391" t="s">
        <v>205</v>
      </c>
      <c r="B391" t="s">
        <v>1061</v>
      </c>
    </row>
    <row r="392" spans="1:2" ht="14.25">
      <c r="A392" t="s">
        <v>153</v>
      </c>
      <c r="B392" t="s">
        <v>1062</v>
      </c>
    </row>
    <row r="393" spans="1:2" ht="14.25">
      <c r="A393" t="s">
        <v>500</v>
      </c>
      <c r="B393" t="s">
        <v>904</v>
      </c>
    </row>
    <row r="394" spans="1:2" ht="14.25">
      <c r="A394" t="s">
        <v>501</v>
      </c>
      <c r="B394" t="s">
        <v>906</v>
      </c>
    </row>
    <row r="395" spans="1:2" ht="14.25">
      <c r="A395" t="s">
        <v>496</v>
      </c>
      <c r="B395" t="s">
        <v>709</v>
      </c>
    </row>
    <row r="396" spans="1:2" ht="14.25">
      <c r="A396" t="s">
        <v>878</v>
      </c>
      <c r="B396" t="s">
        <v>710</v>
      </c>
    </row>
    <row r="397" spans="1:2" ht="14.25">
      <c r="A397" t="s">
        <v>383</v>
      </c>
      <c r="B397" t="s">
        <v>908</v>
      </c>
    </row>
    <row r="398" spans="1:2" ht="14.25">
      <c r="A398" t="s">
        <v>384</v>
      </c>
      <c r="B398" t="s">
        <v>404</v>
      </c>
    </row>
    <row r="399" spans="1:2" ht="14.25">
      <c r="A399" t="s">
        <v>590</v>
      </c>
      <c r="B399" t="s">
        <v>711</v>
      </c>
    </row>
    <row r="400" spans="1:2" ht="14.25">
      <c r="A400" t="s">
        <v>879</v>
      </c>
      <c r="B400" t="s">
        <v>712</v>
      </c>
    </row>
    <row r="401" spans="1:2" ht="14.25">
      <c r="A401" t="s">
        <v>387</v>
      </c>
      <c r="B401" t="s">
        <v>407</v>
      </c>
    </row>
    <row r="402" spans="1:2" ht="14.25">
      <c r="A402" t="s">
        <v>389</v>
      </c>
      <c r="B402" t="s">
        <v>408</v>
      </c>
    </row>
    <row r="403" spans="1:2" ht="14.25">
      <c r="A403" t="s">
        <v>591</v>
      </c>
      <c r="B403" t="s">
        <v>713</v>
      </c>
    </row>
    <row r="404" spans="1:2" ht="14.25">
      <c r="A404" t="s">
        <v>633</v>
      </c>
      <c r="B404" t="s">
        <v>714</v>
      </c>
    </row>
    <row r="405" spans="1:2" ht="14.25">
      <c r="A405" t="s">
        <v>392</v>
      </c>
      <c r="B405" t="s">
        <v>910</v>
      </c>
    </row>
    <row r="406" spans="1:2" ht="14.25">
      <c r="A406" t="s">
        <v>394</v>
      </c>
      <c r="B406" t="s">
        <v>911</v>
      </c>
    </row>
    <row r="407" spans="1:2" ht="14.25">
      <c r="A407" t="s">
        <v>592</v>
      </c>
      <c r="B407" t="s">
        <v>715</v>
      </c>
    </row>
    <row r="408" spans="1:2" ht="14.25">
      <c r="A408" t="s">
        <v>634</v>
      </c>
      <c r="B408" t="s">
        <v>716</v>
      </c>
    </row>
    <row r="409" spans="1:2" ht="14.25">
      <c r="A409" t="s">
        <v>397</v>
      </c>
      <c r="B409" t="s">
        <v>321</v>
      </c>
    </row>
    <row r="410" spans="1:2" ht="14.25">
      <c r="A410" t="s">
        <v>398</v>
      </c>
      <c r="B410" t="s">
        <v>851</v>
      </c>
    </row>
    <row r="411" spans="1:2" ht="14.25">
      <c r="A411" t="s">
        <v>593</v>
      </c>
      <c r="B411" t="s">
        <v>717</v>
      </c>
    </row>
    <row r="412" spans="1:2" ht="14.25">
      <c r="A412" t="s">
        <v>635</v>
      </c>
      <c r="B412" t="s">
        <v>718</v>
      </c>
    </row>
    <row r="413" spans="1:2" ht="14.25">
      <c r="A413" t="s">
        <v>561</v>
      </c>
      <c r="B413" t="s">
        <v>852</v>
      </c>
    </row>
    <row r="414" spans="1:2" ht="14.25">
      <c r="A414" t="s">
        <v>562</v>
      </c>
      <c r="B414" t="s">
        <v>854</v>
      </c>
    </row>
    <row r="415" spans="1:2" ht="14.25">
      <c r="A415" t="s">
        <v>594</v>
      </c>
      <c r="B415" t="s">
        <v>719</v>
      </c>
    </row>
    <row r="416" spans="1:2" ht="14.25">
      <c r="A416" t="s">
        <v>372</v>
      </c>
      <c r="B416" t="s">
        <v>720</v>
      </c>
    </row>
    <row r="417" spans="1:2" ht="14.25">
      <c r="A417" t="s">
        <v>565</v>
      </c>
      <c r="B417" t="s">
        <v>856</v>
      </c>
    </row>
    <row r="418" spans="1:2" ht="14.25">
      <c r="A418" t="s">
        <v>497</v>
      </c>
      <c r="B418" t="s">
        <v>857</v>
      </c>
    </row>
    <row r="419" spans="1:2" ht="14.25">
      <c r="A419" t="s">
        <v>595</v>
      </c>
      <c r="B419" t="s">
        <v>721</v>
      </c>
    </row>
    <row r="420" spans="1:2" ht="14.25">
      <c r="A420" t="s">
        <v>373</v>
      </c>
      <c r="B420" t="s">
        <v>271</v>
      </c>
    </row>
    <row r="421" spans="1:2" ht="14.25">
      <c r="A421" t="s">
        <v>887</v>
      </c>
      <c r="B421" t="s">
        <v>860</v>
      </c>
    </row>
    <row r="422" spans="1:2" ht="14.25">
      <c r="A422" t="s">
        <v>889</v>
      </c>
      <c r="B422" t="s">
        <v>861</v>
      </c>
    </row>
    <row r="423" spans="1:2" ht="14.25">
      <c r="A423" t="s">
        <v>596</v>
      </c>
      <c r="B423" t="s">
        <v>272</v>
      </c>
    </row>
    <row r="424" spans="1:2" ht="14.25">
      <c r="A424" t="s">
        <v>374</v>
      </c>
      <c r="B424" t="s">
        <v>273</v>
      </c>
    </row>
    <row r="425" spans="1:2" ht="14.25">
      <c r="A425" t="s">
        <v>892</v>
      </c>
      <c r="B425" t="s">
        <v>864</v>
      </c>
    </row>
    <row r="426" spans="1:2" ht="14.25">
      <c r="A426" t="s">
        <v>893</v>
      </c>
      <c r="B426" t="s">
        <v>865</v>
      </c>
    </row>
    <row r="427" spans="1:2" ht="14.25">
      <c r="A427" t="s">
        <v>597</v>
      </c>
      <c r="B427" t="s">
        <v>274</v>
      </c>
    </row>
    <row r="428" spans="1:2" ht="14.25">
      <c r="A428" t="s">
        <v>375</v>
      </c>
      <c r="B428" t="s">
        <v>275</v>
      </c>
    </row>
    <row r="429" spans="1:2" ht="14.25">
      <c r="A429" t="s">
        <v>896</v>
      </c>
      <c r="B429" t="s">
        <v>867</v>
      </c>
    </row>
    <row r="430" spans="1:2" ht="14.25">
      <c r="A430" t="s">
        <v>897</v>
      </c>
      <c r="B430" t="s">
        <v>1103</v>
      </c>
    </row>
    <row r="431" spans="1:2" ht="14.25">
      <c r="A431" t="s">
        <v>598</v>
      </c>
      <c r="B431" t="s">
        <v>276</v>
      </c>
    </row>
    <row r="432" spans="1:2" ht="14.25">
      <c r="A432" t="s">
        <v>684</v>
      </c>
      <c r="B432" t="s">
        <v>277</v>
      </c>
    </row>
    <row r="433" spans="1:2" ht="14.25">
      <c r="A433" t="s">
        <v>900</v>
      </c>
      <c r="B433" t="s">
        <v>1104</v>
      </c>
    </row>
    <row r="434" spans="1:2" ht="14.25">
      <c r="A434" t="s">
        <v>902</v>
      </c>
      <c r="B434" t="s">
        <v>1106</v>
      </c>
    </row>
    <row r="435" spans="1:2" ht="14.25">
      <c r="A435" t="s">
        <v>206</v>
      </c>
      <c r="B435" t="s">
        <v>1063</v>
      </c>
    </row>
    <row r="436" spans="1:2" ht="14.25">
      <c r="A436" t="s">
        <v>154</v>
      </c>
      <c r="B436" t="s">
        <v>1064</v>
      </c>
    </row>
    <row r="437" spans="1:2" ht="14.25">
      <c r="A437" t="s">
        <v>502</v>
      </c>
      <c r="B437" t="s">
        <v>1108</v>
      </c>
    </row>
    <row r="438" spans="1:2" ht="14.25">
      <c r="A438" t="s">
        <v>503</v>
      </c>
      <c r="B438" t="s">
        <v>1109</v>
      </c>
    </row>
    <row r="439" spans="1:2" ht="14.25">
      <c r="A439" t="s">
        <v>599</v>
      </c>
      <c r="B439" t="s">
        <v>278</v>
      </c>
    </row>
    <row r="440" spans="1:2" ht="14.25">
      <c r="A440" t="s">
        <v>685</v>
      </c>
      <c r="B440" t="s">
        <v>279</v>
      </c>
    </row>
    <row r="441" spans="1:2" ht="14.25">
      <c r="A441" t="s">
        <v>905</v>
      </c>
      <c r="B441" t="s">
        <v>1112</v>
      </c>
    </row>
    <row r="442" spans="1:2" ht="14.25">
      <c r="A442" t="s">
        <v>907</v>
      </c>
      <c r="B442" t="s">
        <v>1113</v>
      </c>
    </row>
    <row r="443" spans="1:2" ht="14.25">
      <c r="A443" t="s">
        <v>600</v>
      </c>
      <c r="B443" t="s">
        <v>280</v>
      </c>
    </row>
    <row r="444" spans="1:2" ht="14.25">
      <c r="A444" t="s">
        <v>74</v>
      </c>
      <c r="B444" t="s">
        <v>281</v>
      </c>
    </row>
    <row r="445" spans="1:2" ht="14.25">
      <c r="A445" t="s">
        <v>405</v>
      </c>
      <c r="B445" t="s">
        <v>1116</v>
      </c>
    </row>
    <row r="446" spans="1:2" ht="14.25">
      <c r="A446" t="s">
        <v>406</v>
      </c>
      <c r="B446" t="s">
        <v>1117</v>
      </c>
    </row>
    <row r="447" spans="1:2" ht="14.25">
      <c r="A447" t="s">
        <v>601</v>
      </c>
      <c r="B447" t="s">
        <v>282</v>
      </c>
    </row>
    <row r="448" spans="1:2" ht="14.25">
      <c r="A448" t="s">
        <v>75</v>
      </c>
      <c r="B448" t="s">
        <v>0</v>
      </c>
    </row>
    <row r="449" spans="1:2" ht="14.25">
      <c r="A449" t="s">
        <v>409</v>
      </c>
      <c r="B449" t="s">
        <v>1119</v>
      </c>
    </row>
    <row r="450" spans="1:2" ht="14.25">
      <c r="A450" t="s">
        <v>909</v>
      </c>
      <c r="B450" t="s">
        <v>1121</v>
      </c>
    </row>
    <row r="451" spans="1:2" ht="14.25">
      <c r="A451" t="s">
        <v>602</v>
      </c>
      <c r="B451" t="s">
        <v>1</v>
      </c>
    </row>
    <row r="452" spans="1:2" ht="14.25">
      <c r="A452" t="s">
        <v>76</v>
      </c>
      <c r="B452" t="s">
        <v>438</v>
      </c>
    </row>
    <row r="453" spans="1:2" ht="14.25">
      <c r="A453" t="s">
        <v>912</v>
      </c>
      <c r="B453" t="s">
        <v>1122</v>
      </c>
    </row>
    <row r="454" spans="1:2" ht="14.25">
      <c r="A454" t="s">
        <v>322</v>
      </c>
      <c r="B454" t="s">
        <v>629</v>
      </c>
    </row>
    <row r="455" spans="1:2" ht="14.25">
      <c r="A455" t="s">
        <v>603</v>
      </c>
      <c r="B455" t="s">
        <v>439</v>
      </c>
    </row>
    <row r="456" spans="1:2" ht="14.25">
      <c r="A456" t="s">
        <v>77</v>
      </c>
      <c r="B456" t="s">
        <v>440</v>
      </c>
    </row>
    <row r="457" spans="1:2" ht="14.25">
      <c r="A457" t="s">
        <v>853</v>
      </c>
      <c r="B457" t="s">
        <v>631</v>
      </c>
    </row>
    <row r="458" spans="1:2" ht="14.25">
      <c r="A458" t="s">
        <v>855</v>
      </c>
      <c r="B458" t="s">
        <v>632</v>
      </c>
    </row>
    <row r="459" spans="1:2" ht="14.25">
      <c r="A459" t="s">
        <v>309</v>
      </c>
      <c r="B459" t="s">
        <v>441</v>
      </c>
    </row>
    <row r="460" spans="1:2" ht="14.25">
      <c r="A460" t="s">
        <v>78</v>
      </c>
      <c r="B460" t="s">
        <v>442</v>
      </c>
    </row>
    <row r="461" spans="1:2" ht="14.25">
      <c r="A461" t="s">
        <v>858</v>
      </c>
      <c r="B461" t="s">
        <v>474</v>
      </c>
    </row>
    <row r="462" spans="1:2" ht="14.25">
      <c r="A462" t="s">
        <v>859</v>
      </c>
      <c r="B462" t="s">
        <v>475</v>
      </c>
    </row>
    <row r="463" spans="1:2" ht="14.25">
      <c r="A463" t="s">
        <v>310</v>
      </c>
      <c r="B463" t="s">
        <v>443</v>
      </c>
    </row>
    <row r="464" spans="1:2" ht="14.25">
      <c r="A464" t="s">
        <v>79</v>
      </c>
      <c r="B464" t="s">
        <v>444</v>
      </c>
    </row>
    <row r="465" spans="1:2" ht="14.25">
      <c r="A465" t="s">
        <v>862</v>
      </c>
      <c r="B465" t="s">
        <v>478</v>
      </c>
    </row>
    <row r="466" spans="1:2" ht="14.25">
      <c r="A466" t="s">
        <v>863</v>
      </c>
      <c r="B466" t="s">
        <v>479</v>
      </c>
    </row>
    <row r="467" spans="1:2" ht="14.25">
      <c r="A467" t="s">
        <v>311</v>
      </c>
      <c r="B467" t="s">
        <v>445</v>
      </c>
    </row>
    <row r="468" spans="1:2" ht="14.25">
      <c r="A468" t="s">
        <v>80</v>
      </c>
      <c r="B468" t="s">
        <v>446</v>
      </c>
    </row>
    <row r="469" spans="1:2" ht="14.25">
      <c r="A469" t="s">
        <v>866</v>
      </c>
      <c r="B469" t="s">
        <v>481</v>
      </c>
    </row>
    <row r="470" spans="1:2" ht="14.25">
      <c r="A470" t="s">
        <v>1102</v>
      </c>
      <c r="B470" t="s">
        <v>302</v>
      </c>
    </row>
    <row r="471" spans="1:2" ht="14.25">
      <c r="A471" t="s">
        <v>312</v>
      </c>
      <c r="B471" t="s">
        <v>447</v>
      </c>
    </row>
    <row r="472" spans="1:2" ht="14.25">
      <c r="A472" t="s">
        <v>81</v>
      </c>
      <c r="B472" t="s">
        <v>448</v>
      </c>
    </row>
    <row r="473" spans="1:2" ht="14.25">
      <c r="A473" t="s">
        <v>1105</v>
      </c>
      <c r="B473" t="s">
        <v>303</v>
      </c>
    </row>
    <row r="474" spans="1:2" ht="14.25">
      <c r="A474" t="s">
        <v>1107</v>
      </c>
      <c r="B474" t="s">
        <v>305</v>
      </c>
    </row>
    <row r="475" spans="1:2" ht="14.25">
      <c r="A475" t="s">
        <v>313</v>
      </c>
      <c r="B475" t="s">
        <v>449</v>
      </c>
    </row>
    <row r="476" spans="1:2" ht="14.25">
      <c r="A476" t="s">
        <v>82</v>
      </c>
      <c r="B476" t="s">
        <v>450</v>
      </c>
    </row>
    <row r="477" spans="1:2" ht="14.25">
      <c r="A477" t="s">
        <v>1110</v>
      </c>
      <c r="B477" t="s">
        <v>307</v>
      </c>
    </row>
    <row r="478" spans="1:2" ht="14.25">
      <c r="A478" t="s">
        <v>1111</v>
      </c>
      <c r="B478" t="s">
        <v>308</v>
      </c>
    </row>
    <row r="479" spans="1:2" ht="14.25">
      <c r="A479" t="s">
        <v>207</v>
      </c>
      <c r="B479" t="s">
        <v>1065</v>
      </c>
    </row>
    <row r="480" spans="1:2" ht="14.25">
      <c r="A480" t="s">
        <v>155</v>
      </c>
      <c r="B480" t="s">
        <v>1066</v>
      </c>
    </row>
    <row r="481" spans="1:2" ht="14.25">
      <c r="A481" t="s">
        <v>504</v>
      </c>
      <c r="B481" t="s">
        <v>511</v>
      </c>
    </row>
    <row r="482" spans="1:2" ht="14.25">
      <c r="A482" t="s">
        <v>505</v>
      </c>
      <c r="B482" t="s">
        <v>512</v>
      </c>
    </row>
    <row r="483" spans="1:2" ht="14.25">
      <c r="A483" t="s">
        <v>314</v>
      </c>
      <c r="B483" t="s">
        <v>451</v>
      </c>
    </row>
    <row r="484" spans="1:2" ht="14.25">
      <c r="A484" t="s">
        <v>83</v>
      </c>
      <c r="B484" t="s">
        <v>452</v>
      </c>
    </row>
    <row r="485" spans="1:2" ht="14.25">
      <c r="A485" t="s">
        <v>1114</v>
      </c>
      <c r="B485" t="s">
        <v>1029</v>
      </c>
    </row>
    <row r="486" spans="1:2" ht="14.25">
      <c r="A486" t="s">
        <v>1115</v>
      </c>
      <c r="B486" t="s">
        <v>1030</v>
      </c>
    </row>
    <row r="487" spans="1:2" ht="14.25">
      <c r="A487" t="s">
        <v>315</v>
      </c>
      <c r="B487" t="s">
        <v>453</v>
      </c>
    </row>
    <row r="488" spans="1:2" ht="14.25">
      <c r="A488" t="s">
        <v>84</v>
      </c>
      <c r="B488" t="s">
        <v>454</v>
      </c>
    </row>
    <row r="489" spans="1:2" ht="14.25">
      <c r="A489" t="s">
        <v>1118</v>
      </c>
      <c r="B489" t="s">
        <v>1032</v>
      </c>
    </row>
    <row r="490" spans="1:2" ht="14.25">
      <c r="A490" t="s">
        <v>1120</v>
      </c>
      <c r="B490" t="s">
        <v>1034</v>
      </c>
    </row>
    <row r="491" spans="1:2" ht="14.25">
      <c r="A491" t="s">
        <v>316</v>
      </c>
      <c r="B491" t="s">
        <v>289</v>
      </c>
    </row>
    <row r="492" spans="1:2" ht="14.25">
      <c r="A492" t="s">
        <v>686</v>
      </c>
      <c r="B492" t="s">
        <v>290</v>
      </c>
    </row>
    <row r="493" spans="1:2" ht="14.25">
      <c r="A493" t="s">
        <v>1123</v>
      </c>
      <c r="B493" t="s">
        <v>1035</v>
      </c>
    </row>
    <row r="494" spans="1:2" ht="14.25">
      <c r="A494" t="s">
        <v>630</v>
      </c>
      <c r="B494" t="s">
        <v>1037</v>
      </c>
    </row>
    <row r="495" spans="1:2" ht="14.25">
      <c r="A495" t="s">
        <v>776</v>
      </c>
      <c r="B495" t="s">
        <v>291</v>
      </c>
    </row>
    <row r="496" spans="1:2" ht="14.25">
      <c r="A496" t="s">
        <v>687</v>
      </c>
      <c r="B496" t="s">
        <v>292</v>
      </c>
    </row>
    <row r="497" spans="1:2" ht="14.25">
      <c r="A497" t="s">
        <v>472</v>
      </c>
      <c r="B497" t="s">
        <v>1039</v>
      </c>
    </row>
    <row r="498" spans="1:2" ht="14.25">
      <c r="A498" t="s">
        <v>473</v>
      </c>
      <c r="B498" t="s">
        <v>1040</v>
      </c>
    </row>
    <row r="499" spans="1:2" ht="14.25">
      <c r="A499" t="s">
        <v>777</v>
      </c>
      <c r="B499" t="s">
        <v>293</v>
      </c>
    </row>
    <row r="500" spans="1:2" ht="14.25">
      <c r="A500" t="s">
        <v>688</v>
      </c>
      <c r="B500" t="s">
        <v>294</v>
      </c>
    </row>
    <row r="501" spans="1:2" ht="14.25">
      <c r="A501" t="s">
        <v>476</v>
      </c>
      <c r="B501" t="s">
        <v>1043</v>
      </c>
    </row>
    <row r="502" spans="1:2" ht="14.25">
      <c r="A502" t="s">
        <v>477</v>
      </c>
      <c r="B502" t="s">
        <v>1044</v>
      </c>
    </row>
    <row r="503" spans="1:2" ht="14.25">
      <c r="A503" t="s">
        <v>778</v>
      </c>
      <c r="B503" t="s">
        <v>295</v>
      </c>
    </row>
    <row r="504" spans="1:2" ht="14.25">
      <c r="A504" t="s">
        <v>689</v>
      </c>
      <c r="B504" t="s">
        <v>296</v>
      </c>
    </row>
    <row r="505" spans="1:2" ht="14.25">
      <c r="A505" t="s">
        <v>480</v>
      </c>
      <c r="B505" t="s">
        <v>1047</v>
      </c>
    </row>
    <row r="506" spans="1:2" ht="14.25">
      <c r="A506" t="s">
        <v>482</v>
      </c>
      <c r="B506" t="s">
        <v>1048</v>
      </c>
    </row>
    <row r="507" spans="1:2" ht="14.25">
      <c r="A507" t="s">
        <v>779</v>
      </c>
      <c r="B507" t="s">
        <v>875</v>
      </c>
    </row>
    <row r="508" spans="1:2" ht="14.25">
      <c r="A508" t="s">
        <v>690</v>
      </c>
      <c r="B508" t="s">
        <v>876</v>
      </c>
    </row>
    <row r="509" spans="1:2" ht="14.25">
      <c r="A509" t="s">
        <v>304</v>
      </c>
      <c r="B509" t="s">
        <v>1050</v>
      </c>
    </row>
    <row r="510" spans="1:2" ht="14.25">
      <c r="A510" t="s">
        <v>306</v>
      </c>
      <c r="B510" t="s">
        <v>913</v>
      </c>
    </row>
    <row r="511" spans="1:2" ht="14.25">
      <c r="A511" t="s">
        <v>780</v>
      </c>
      <c r="B511" t="s">
        <v>297</v>
      </c>
    </row>
    <row r="512" spans="1:2" ht="14.25">
      <c r="A512" t="s">
        <v>691</v>
      </c>
      <c r="B512" t="s">
        <v>298</v>
      </c>
    </row>
    <row r="513" spans="1:2" ht="14.25">
      <c r="A513" t="s">
        <v>509</v>
      </c>
      <c r="B513" t="s">
        <v>914</v>
      </c>
    </row>
    <row r="514" spans="1:2" ht="14.25">
      <c r="A514" t="s">
        <v>510</v>
      </c>
      <c r="B514" t="s">
        <v>1008</v>
      </c>
    </row>
    <row r="515" spans="1:2" ht="14.25">
      <c r="A515" t="s">
        <v>781</v>
      </c>
      <c r="B515" t="s">
        <v>299</v>
      </c>
    </row>
    <row r="516" spans="1:2" ht="14.25">
      <c r="A516" t="s">
        <v>692</v>
      </c>
      <c r="B516" t="s">
        <v>300</v>
      </c>
    </row>
    <row r="517" spans="1:2" ht="14.25">
      <c r="A517" t="s">
        <v>513</v>
      </c>
      <c r="B517" t="s">
        <v>1010</v>
      </c>
    </row>
    <row r="518" spans="1:2" ht="14.25">
      <c r="A518" t="s">
        <v>1021</v>
      </c>
      <c r="B518" t="s">
        <v>1011</v>
      </c>
    </row>
    <row r="519" spans="1:2" ht="14.25">
      <c r="A519" t="s">
        <v>782</v>
      </c>
      <c r="B519" t="s">
        <v>301</v>
      </c>
    </row>
    <row r="520" spans="1:2" ht="14.25">
      <c r="A520" t="s">
        <v>693</v>
      </c>
      <c r="B520" t="s">
        <v>365</v>
      </c>
    </row>
    <row r="521" spans="1:2" ht="14.25">
      <c r="A521" t="s">
        <v>1031</v>
      </c>
      <c r="B521" t="s">
        <v>582</v>
      </c>
    </row>
    <row r="522" spans="1:2" ht="14.25">
      <c r="A522" t="s">
        <v>1033</v>
      </c>
      <c r="B522" t="s">
        <v>583</v>
      </c>
    </row>
    <row r="523" spans="1:2" ht="14.25">
      <c r="A523" t="s">
        <v>208</v>
      </c>
      <c r="B523" t="s">
        <v>126</v>
      </c>
    </row>
    <row r="524" spans="1:2" ht="14.25">
      <c r="A524" t="s">
        <v>156</v>
      </c>
      <c r="B524" t="s">
        <v>127</v>
      </c>
    </row>
    <row r="525" spans="1:2" ht="14.25">
      <c r="A525" t="s">
        <v>506</v>
      </c>
      <c r="B525" t="s">
        <v>586</v>
      </c>
    </row>
    <row r="526" spans="1:2" ht="14.25">
      <c r="A526" t="s">
        <v>507</v>
      </c>
      <c r="B526" t="s">
        <v>587</v>
      </c>
    </row>
    <row r="527" spans="1:2" ht="14.25">
      <c r="A527" t="s">
        <v>783</v>
      </c>
      <c r="B527" t="s">
        <v>366</v>
      </c>
    </row>
    <row r="528" spans="1:2" ht="14.25">
      <c r="A528" t="s">
        <v>694</v>
      </c>
      <c r="B528" t="s">
        <v>236</v>
      </c>
    </row>
    <row r="529" spans="1:2" ht="14.25">
      <c r="A529" t="s">
        <v>1036</v>
      </c>
      <c r="B529" t="s">
        <v>589</v>
      </c>
    </row>
    <row r="530" spans="1:2" ht="14.25">
      <c r="A530" t="s">
        <v>1038</v>
      </c>
      <c r="B530" t="s">
        <v>972</v>
      </c>
    </row>
    <row r="531" spans="1:2" ht="14.25">
      <c r="A531" t="s">
        <v>784</v>
      </c>
      <c r="B531" t="s">
        <v>237</v>
      </c>
    </row>
    <row r="532" spans="1:2" ht="14.25">
      <c r="A532" t="s">
        <v>695</v>
      </c>
      <c r="B532" t="s">
        <v>238</v>
      </c>
    </row>
    <row r="533" spans="1:2" ht="14.25">
      <c r="A533" t="s">
        <v>1041</v>
      </c>
      <c r="B533" t="s">
        <v>973</v>
      </c>
    </row>
    <row r="534" spans="1:2" ht="14.25">
      <c r="A534" t="s">
        <v>1042</v>
      </c>
      <c r="B534" t="s">
        <v>975</v>
      </c>
    </row>
    <row r="535" spans="1:2" ht="14.25">
      <c r="A535" t="s">
        <v>785</v>
      </c>
      <c r="B535" t="s">
        <v>239</v>
      </c>
    </row>
    <row r="536" spans="1:2" ht="14.25">
      <c r="A536" t="s">
        <v>696</v>
      </c>
      <c r="B536" t="s">
        <v>240</v>
      </c>
    </row>
    <row r="537" spans="1:2" ht="14.25">
      <c r="A537" t="s">
        <v>1045</v>
      </c>
      <c r="B537" t="s">
        <v>977</v>
      </c>
    </row>
    <row r="538" spans="1:2" ht="14.25">
      <c r="A538" t="s">
        <v>1046</v>
      </c>
      <c r="B538" t="s">
        <v>978</v>
      </c>
    </row>
    <row r="539" spans="1:2" ht="14.25">
      <c r="A539" t="s">
        <v>638</v>
      </c>
      <c r="B539" t="s">
        <v>241</v>
      </c>
    </row>
    <row r="540" spans="1:2" ht="14.25">
      <c r="A540" t="s">
        <v>697</v>
      </c>
      <c r="B540" t="s">
        <v>518</v>
      </c>
    </row>
    <row r="541" spans="1:2" ht="14.25">
      <c r="A541" t="s">
        <v>1049</v>
      </c>
      <c r="B541" t="s">
        <v>981</v>
      </c>
    </row>
    <row r="542" spans="1:2" ht="14.25">
      <c r="A542" t="s">
        <v>1051</v>
      </c>
      <c r="B542" t="s">
        <v>982</v>
      </c>
    </row>
    <row r="543" spans="1:2" ht="14.25">
      <c r="A543" t="s">
        <v>140</v>
      </c>
      <c r="B543" t="s">
        <v>519</v>
      </c>
    </row>
    <row r="544" spans="1:2" ht="14.25">
      <c r="A544" t="s">
        <v>698</v>
      </c>
      <c r="B544" t="s">
        <v>520</v>
      </c>
    </row>
    <row r="545" spans="1:2" ht="14.25">
      <c r="A545" t="s">
        <v>915</v>
      </c>
      <c r="B545" t="s">
        <v>983</v>
      </c>
    </row>
    <row r="546" spans="1:2" ht="14.25">
      <c r="A546" t="s">
        <v>1009</v>
      </c>
      <c r="B546" t="s">
        <v>984</v>
      </c>
    </row>
    <row r="547" spans="1:2" ht="14.25">
      <c r="A547" t="s">
        <v>141</v>
      </c>
      <c r="B547" t="s">
        <v>521</v>
      </c>
    </row>
    <row r="548" spans="1:2" ht="14.25">
      <c r="A548" t="s">
        <v>699</v>
      </c>
      <c r="B548" t="s">
        <v>522</v>
      </c>
    </row>
    <row r="549" spans="1:2" ht="14.25">
      <c r="A549" t="s">
        <v>1012</v>
      </c>
      <c r="B549" t="s">
        <v>985</v>
      </c>
    </row>
    <row r="550" spans="1:2" ht="14.25">
      <c r="A550" t="s">
        <v>581</v>
      </c>
      <c r="B550" t="s">
        <v>986</v>
      </c>
    </row>
    <row r="551" spans="1:2" ht="14.25">
      <c r="A551" t="s">
        <v>142</v>
      </c>
      <c r="B551" t="s">
        <v>523</v>
      </c>
    </row>
    <row r="552" spans="1:2" ht="14.25">
      <c r="A552" t="s">
        <v>700</v>
      </c>
      <c r="B552" t="s">
        <v>11</v>
      </c>
    </row>
    <row r="553" spans="1:2" ht="14.25">
      <c r="A553" t="s">
        <v>584</v>
      </c>
      <c r="B553" t="s">
        <v>987</v>
      </c>
    </row>
    <row r="554" spans="1:2" ht="14.25">
      <c r="A554" t="s">
        <v>585</v>
      </c>
      <c r="B554" t="s">
        <v>988</v>
      </c>
    </row>
    <row r="555" spans="1:2" ht="14.25">
      <c r="A555" t="s">
        <v>143</v>
      </c>
      <c r="B555" t="s">
        <v>754</v>
      </c>
    </row>
    <row r="556" spans="1:2" ht="14.25">
      <c r="A556" t="s">
        <v>701</v>
      </c>
      <c r="B556" t="s">
        <v>755</v>
      </c>
    </row>
    <row r="557" spans="1:2" ht="14.25">
      <c r="A557" t="s">
        <v>588</v>
      </c>
      <c r="B557" t="s">
        <v>989</v>
      </c>
    </row>
    <row r="558" spans="1:2" ht="14.25">
      <c r="A558" t="s">
        <v>971</v>
      </c>
      <c r="B558" t="s">
        <v>990</v>
      </c>
    </row>
    <row r="559" spans="1:2" ht="14.25">
      <c r="A559" t="s">
        <v>144</v>
      </c>
      <c r="B559" t="s">
        <v>172</v>
      </c>
    </row>
    <row r="560" spans="1:2" ht="14.25">
      <c r="A560" t="s">
        <v>702</v>
      </c>
      <c r="B560" t="s">
        <v>1186</v>
      </c>
    </row>
    <row r="561" spans="1:2" ht="14.25">
      <c r="A561" t="s">
        <v>974</v>
      </c>
      <c r="B561" t="s">
        <v>1187</v>
      </c>
    </row>
    <row r="562" spans="1:2" ht="14.25">
      <c r="A562" t="s">
        <v>976</v>
      </c>
      <c r="B562" t="s">
        <v>1188</v>
      </c>
    </row>
    <row r="563" spans="1:2" ht="14.25">
      <c r="A563" t="s">
        <v>145</v>
      </c>
      <c r="B563" t="s">
        <v>756</v>
      </c>
    </row>
    <row r="564" spans="1:2" ht="14.25">
      <c r="A564" t="s">
        <v>703</v>
      </c>
      <c r="B564" t="s">
        <v>757</v>
      </c>
    </row>
    <row r="565" spans="1:2" ht="14.25">
      <c r="A565" t="s">
        <v>979</v>
      </c>
      <c r="B565" t="s">
        <v>991</v>
      </c>
    </row>
    <row r="566" spans="1:2" ht="14.25">
      <c r="A566" t="s">
        <v>980</v>
      </c>
      <c r="B566" t="s">
        <v>992</v>
      </c>
    </row>
    <row r="567" spans="1:2" ht="14.25">
      <c r="A567" t="s">
        <v>209</v>
      </c>
      <c r="B567" t="s">
        <v>128</v>
      </c>
    </row>
    <row r="568" spans="1:2" ht="14.25">
      <c r="A568" t="s">
        <v>157</v>
      </c>
      <c r="B568" t="s">
        <v>129</v>
      </c>
    </row>
    <row r="569" spans="1:2" ht="14.25">
      <c r="A569" t="s">
        <v>508</v>
      </c>
      <c r="B569" t="s">
        <v>993</v>
      </c>
    </row>
    <row r="570" spans="1:2" ht="14.25">
      <c r="A570" t="s">
        <v>919</v>
      </c>
      <c r="B570" t="s">
        <v>994</v>
      </c>
    </row>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sheetPr codeName="Sheet2"/>
  <dimension ref="A1:Y49"/>
  <sheetViews>
    <sheetView showGridLines="0" showZeros="0" showOutlineSymbols="0" workbookViewId="0" topLeftCell="A1">
      <selection activeCell="A1" sqref="A1"/>
    </sheetView>
  </sheetViews>
  <sheetFormatPr defaultColWidth="8.796875" defaultRowHeight="15"/>
  <cols>
    <col min="1" max="1" width="0.8984375" style="2" customWidth="1"/>
    <col min="2" max="2" width="5.09765625" style="71" bestFit="1" customWidth="1"/>
    <col min="3" max="3" width="8.59765625" style="71" customWidth="1"/>
    <col min="4" max="4" width="4.09765625" style="1" bestFit="1" customWidth="1"/>
    <col min="5" max="5" width="8.59765625" style="1" customWidth="1"/>
    <col min="6" max="6" width="4.09765625" style="1" customWidth="1"/>
    <col min="7" max="7" width="8.19921875" style="1" customWidth="1"/>
    <col min="8" max="8" width="4.09765625" style="1" customWidth="1"/>
    <col min="9" max="9" width="8.09765625" style="1" customWidth="1"/>
    <col min="10" max="10" width="4.09765625" style="1" customWidth="1"/>
    <col min="11" max="11" width="8.09765625" style="1" customWidth="1"/>
    <col min="12" max="12" width="4.09765625" style="1" customWidth="1"/>
    <col min="13" max="13" width="8.09765625" style="1" customWidth="1"/>
    <col min="14" max="14" width="4.09765625" style="1" customWidth="1"/>
    <col min="15" max="15" width="8.09765625" style="1" customWidth="1"/>
    <col min="16" max="24" width="12.3984375" style="2" hidden="1" customWidth="1"/>
    <col min="25" max="25" width="7.09765625" style="2" hidden="1" customWidth="1"/>
    <col min="26" max="16384" width="10.59765625" style="2" customWidth="1"/>
  </cols>
  <sheetData>
    <row r="1" spans="2:15" s="51" customFormat="1" ht="18" thickBot="1">
      <c r="B1" s="546" t="s">
        <v>421</v>
      </c>
      <c r="C1" s="546"/>
      <c r="D1" s="546"/>
      <c r="E1" s="546"/>
      <c r="F1" s="546"/>
      <c r="G1" s="546"/>
      <c r="H1" s="546"/>
      <c r="I1" s="546"/>
      <c r="J1" s="546"/>
      <c r="K1" s="546"/>
      <c r="L1" s="546"/>
      <c r="M1" s="546"/>
      <c r="N1" s="546"/>
      <c r="O1" s="546"/>
    </row>
    <row r="2" spans="1:15" s="53" customFormat="1" ht="16.5" thickBot="1">
      <c r="A2" s="52"/>
      <c r="B2" s="52"/>
      <c r="C2" s="52"/>
      <c r="D2" s="88" t="s">
        <v>216</v>
      </c>
      <c r="E2" s="193">
        <v>3</v>
      </c>
      <c r="F2" s="89" t="s">
        <v>217</v>
      </c>
      <c r="G2" s="193">
        <v>3</v>
      </c>
      <c r="H2" s="89" t="s">
        <v>219</v>
      </c>
      <c r="I2" s="193">
        <v>3</v>
      </c>
      <c r="J2" s="89" t="s">
        <v>220</v>
      </c>
      <c r="K2" s="193">
        <v>3</v>
      </c>
      <c r="L2" s="89" t="s">
        <v>218</v>
      </c>
      <c r="M2" s="193">
        <v>3</v>
      </c>
      <c r="N2" s="89" t="s">
        <v>221</v>
      </c>
      <c r="O2" s="194">
        <v>3</v>
      </c>
    </row>
    <row r="3" spans="1:25" s="51" customFormat="1" ht="15.75" thickBot="1">
      <c r="A3" s="54"/>
      <c r="B3" s="55" t="s">
        <v>34</v>
      </c>
      <c r="C3" s="56" t="s">
        <v>873</v>
      </c>
      <c r="D3" s="57" t="s">
        <v>413</v>
      </c>
      <c r="E3" s="8" t="s">
        <v>215</v>
      </c>
      <c r="F3" s="7" t="s">
        <v>413</v>
      </c>
      <c r="G3" s="8" t="s">
        <v>215</v>
      </c>
      <c r="H3" s="7" t="s">
        <v>413</v>
      </c>
      <c r="I3" s="8" t="s">
        <v>215</v>
      </c>
      <c r="J3" s="7" t="s">
        <v>413</v>
      </c>
      <c r="K3" s="8" t="s">
        <v>215</v>
      </c>
      <c r="L3" s="7" t="s">
        <v>413</v>
      </c>
      <c r="M3" s="8" t="s">
        <v>215</v>
      </c>
      <c r="N3" s="7" t="s">
        <v>413</v>
      </c>
      <c r="O3" s="35" t="s">
        <v>215</v>
      </c>
      <c r="P3" s="58" t="s">
        <v>437</v>
      </c>
      <c r="Q3" s="58" t="s">
        <v>10</v>
      </c>
      <c r="R3" s="58" t="s">
        <v>357</v>
      </c>
      <c r="S3" s="58" t="s">
        <v>112</v>
      </c>
      <c r="T3" s="58" t="s">
        <v>113</v>
      </c>
      <c r="U3" s="58" t="s">
        <v>53</v>
      </c>
      <c r="V3" s="58" t="s">
        <v>54</v>
      </c>
      <c r="W3" s="58" t="s">
        <v>55</v>
      </c>
      <c r="X3" s="58" t="s">
        <v>190</v>
      </c>
      <c r="Y3" s="58" t="s">
        <v>213</v>
      </c>
    </row>
    <row r="4" spans="1:25" s="51" customFormat="1" ht="15" thickTop="1">
      <c r="A4" s="36">
        <v>1</v>
      </c>
      <c r="B4" s="59">
        <f>'参加ﾁｰﾑ一覧表'!AB165</f>
      </c>
      <c r="C4" s="60">
        <f>'参加ﾁｰﾑ一覧表'!AC165</f>
      </c>
      <c r="D4" s="72"/>
      <c r="E4" s="73"/>
      <c r="F4" s="74"/>
      <c r="G4" s="73"/>
      <c r="H4" s="74"/>
      <c r="I4" s="73"/>
      <c r="J4" s="74"/>
      <c r="K4" s="73"/>
      <c r="L4" s="74"/>
      <c r="M4" s="73"/>
      <c r="N4" s="75"/>
      <c r="O4" s="76"/>
      <c r="P4" s="61">
        <f>'参加ﾁｰﾑ一覧表'!$AD$165</f>
      </c>
      <c r="Q4" s="61">
        <f>'参加ﾁｰﾑ一覧表'!$AE$165</f>
      </c>
      <c r="R4" s="61">
        <f>'参加ﾁｰﾑ一覧表'!$AF$165</f>
      </c>
      <c r="S4" s="61">
        <f>'参加ﾁｰﾑ一覧表'!$AG$165</f>
      </c>
      <c r="T4" s="61">
        <f>'参加ﾁｰﾑ一覧表'!$AH$165</f>
      </c>
      <c r="U4" s="61">
        <f>'参加ﾁｰﾑ一覧表'!$AI$165</f>
      </c>
      <c r="V4" s="61">
        <f>'参加ﾁｰﾑ一覧表'!$AJ$165</f>
      </c>
      <c r="W4" s="61">
        <f>'参加ﾁｰﾑ一覧表'!$AK$165</f>
      </c>
      <c r="X4" s="61">
        <f>'参加ﾁｰﾑ一覧表'!$AL$165</f>
      </c>
      <c r="Y4" s="61" t="e">
        <f>'参加ﾁｰﾑ一覧表'!AA165</f>
        <v>#VALUE!</v>
      </c>
    </row>
    <row r="5" spans="1:25" s="51" customFormat="1" ht="14.25">
      <c r="A5" s="36">
        <v>2</v>
      </c>
      <c r="B5" s="62">
        <f>'参加ﾁｰﾑ一覧表'!AB166</f>
      </c>
      <c r="C5" s="63">
        <f>'参加ﾁｰﾑ一覧表'!AC166</f>
      </c>
      <c r="D5" s="77"/>
      <c r="E5" s="78"/>
      <c r="F5" s="79"/>
      <c r="G5" s="78"/>
      <c r="H5" s="79"/>
      <c r="I5" s="78"/>
      <c r="J5" s="79"/>
      <c r="K5" s="78"/>
      <c r="L5" s="79"/>
      <c r="M5" s="78"/>
      <c r="N5" s="79"/>
      <c r="O5" s="80"/>
      <c r="P5" s="61">
        <f>'参加ﾁｰﾑ一覧表'!$AD$166</f>
      </c>
      <c r="Q5" s="61">
        <f>'参加ﾁｰﾑ一覧表'!$AE$166</f>
      </c>
      <c r="R5" s="61">
        <f>'参加ﾁｰﾑ一覧表'!$AF$166</f>
      </c>
      <c r="S5" s="61">
        <f>'参加ﾁｰﾑ一覧表'!$AG$166</f>
      </c>
      <c r="T5" s="61">
        <f>'参加ﾁｰﾑ一覧表'!$AH$166</f>
      </c>
      <c r="U5" s="61">
        <f>'参加ﾁｰﾑ一覧表'!$AI$166</f>
      </c>
      <c r="V5" s="61">
        <f>'参加ﾁｰﾑ一覧表'!$AJ$166</f>
      </c>
      <c r="W5" s="61">
        <f>'参加ﾁｰﾑ一覧表'!$AK$166</f>
      </c>
      <c r="X5" s="61">
        <f>'参加ﾁｰﾑ一覧表'!$AL$166</f>
      </c>
      <c r="Y5" s="61" t="e">
        <f>'参加ﾁｰﾑ一覧表'!AA166</f>
        <v>#VALUE!</v>
      </c>
    </row>
    <row r="6" spans="1:25" s="51" customFormat="1" ht="14.25">
      <c r="A6" s="36">
        <v>3</v>
      </c>
      <c r="B6" s="62">
        <f>'参加ﾁｰﾑ一覧表'!AB167</f>
      </c>
      <c r="C6" s="63">
        <f>'参加ﾁｰﾑ一覧表'!AC167</f>
      </c>
      <c r="D6" s="77"/>
      <c r="E6" s="78"/>
      <c r="F6" s="79"/>
      <c r="G6" s="78"/>
      <c r="H6" s="79"/>
      <c r="I6" s="78"/>
      <c r="J6" s="79"/>
      <c r="K6" s="78"/>
      <c r="L6" s="79"/>
      <c r="M6" s="78"/>
      <c r="N6" s="79"/>
      <c r="O6" s="80"/>
      <c r="P6" s="61">
        <f>'参加ﾁｰﾑ一覧表'!$AD$167</f>
      </c>
      <c r="Q6" s="61">
        <f>'参加ﾁｰﾑ一覧表'!$AE$167</f>
      </c>
      <c r="R6" s="61">
        <f>'参加ﾁｰﾑ一覧表'!$AF$167</f>
      </c>
      <c r="S6" s="61">
        <f>'参加ﾁｰﾑ一覧表'!$AG$167</f>
      </c>
      <c r="T6" s="61">
        <f>'参加ﾁｰﾑ一覧表'!$AH$167</f>
      </c>
      <c r="U6" s="61">
        <f>'参加ﾁｰﾑ一覧表'!$AI$167</f>
      </c>
      <c r="V6" s="61">
        <f>'参加ﾁｰﾑ一覧表'!$AJ$167</f>
      </c>
      <c r="W6" s="61">
        <f>'参加ﾁｰﾑ一覧表'!$AK$167</f>
      </c>
      <c r="X6" s="61">
        <f>'参加ﾁｰﾑ一覧表'!$AL$167</f>
      </c>
      <c r="Y6" s="61" t="e">
        <f>'参加ﾁｰﾑ一覧表'!AA167</f>
        <v>#VALUE!</v>
      </c>
    </row>
    <row r="7" spans="1:25" s="51" customFormat="1" ht="14.25">
      <c r="A7" s="36">
        <v>4</v>
      </c>
      <c r="B7" s="62">
        <f>'参加ﾁｰﾑ一覧表'!AB168</f>
      </c>
      <c r="C7" s="63">
        <f>'参加ﾁｰﾑ一覧表'!AC168</f>
      </c>
      <c r="D7" s="77"/>
      <c r="E7" s="78"/>
      <c r="F7" s="79"/>
      <c r="G7" s="78"/>
      <c r="H7" s="79"/>
      <c r="I7" s="78"/>
      <c r="J7" s="79"/>
      <c r="K7" s="78"/>
      <c r="L7" s="79"/>
      <c r="M7" s="78"/>
      <c r="N7" s="79"/>
      <c r="O7" s="80"/>
      <c r="P7" s="61">
        <f>'参加ﾁｰﾑ一覧表'!$AD$168</f>
      </c>
      <c r="Q7" s="61">
        <f>'参加ﾁｰﾑ一覧表'!$AE$168</f>
      </c>
      <c r="R7" s="61">
        <f>'参加ﾁｰﾑ一覧表'!$AF$168</f>
      </c>
      <c r="S7" s="61">
        <f>'参加ﾁｰﾑ一覧表'!$AG$168</f>
      </c>
      <c r="T7" s="61">
        <f>'参加ﾁｰﾑ一覧表'!$AH$168</f>
      </c>
      <c r="U7" s="61">
        <f>'参加ﾁｰﾑ一覧表'!$AI$168</f>
      </c>
      <c r="V7" s="61">
        <f>'参加ﾁｰﾑ一覧表'!$AJ$168</f>
      </c>
      <c r="W7" s="61">
        <f>'参加ﾁｰﾑ一覧表'!$AK$168</f>
      </c>
      <c r="X7" s="61">
        <f>'参加ﾁｰﾑ一覧表'!$AL$168</f>
      </c>
      <c r="Y7" s="61" t="e">
        <f>'参加ﾁｰﾑ一覧表'!AA168</f>
        <v>#VALUE!</v>
      </c>
    </row>
    <row r="8" spans="1:25" s="51" customFormat="1" ht="15" thickBot="1">
      <c r="A8" s="36">
        <v>5</v>
      </c>
      <c r="B8" s="64">
        <f>'参加ﾁｰﾑ一覧表'!AB169</f>
      </c>
      <c r="C8" s="65">
        <f>'参加ﾁｰﾑ一覧表'!AC169</f>
      </c>
      <c r="D8" s="81"/>
      <c r="E8" s="82"/>
      <c r="F8" s="83"/>
      <c r="G8" s="82"/>
      <c r="H8" s="83"/>
      <c r="I8" s="82"/>
      <c r="J8" s="83"/>
      <c r="K8" s="82"/>
      <c r="L8" s="83"/>
      <c r="M8" s="82"/>
      <c r="N8" s="83"/>
      <c r="O8" s="84"/>
      <c r="P8" s="61">
        <f>'参加ﾁｰﾑ一覧表'!$AD$169</f>
      </c>
      <c r="Q8" s="61">
        <f>'参加ﾁｰﾑ一覧表'!$AE$169</f>
      </c>
      <c r="R8" s="61">
        <f>'参加ﾁｰﾑ一覧表'!$AF$169</f>
      </c>
      <c r="S8" s="61">
        <f>'参加ﾁｰﾑ一覧表'!$AG$169</f>
      </c>
      <c r="T8" s="61">
        <f>'参加ﾁｰﾑ一覧表'!$AH$169</f>
      </c>
      <c r="U8" s="61">
        <f>'参加ﾁｰﾑ一覧表'!$AI$169</f>
      </c>
      <c r="V8" s="61">
        <f>'参加ﾁｰﾑ一覧表'!$AJ$169</f>
      </c>
      <c r="W8" s="61">
        <f>'参加ﾁｰﾑ一覧表'!$AK$169</f>
      </c>
      <c r="X8" s="61">
        <f>'参加ﾁｰﾑ一覧表'!$AL$169</f>
      </c>
      <c r="Y8" s="61" t="e">
        <f>'参加ﾁｰﾑ一覧表'!AA169</f>
        <v>#VALUE!</v>
      </c>
    </row>
    <row r="9" spans="1:25" s="51" customFormat="1" ht="15" thickTop="1">
      <c r="A9" s="36">
        <v>6</v>
      </c>
      <c r="B9" s="66">
        <f>'参加ﾁｰﾑ一覧表'!AB170</f>
      </c>
      <c r="C9" s="67">
        <f>'参加ﾁｰﾑ一覧表'!AC170</f>
      </c>
      <c r="D9" s="72"/>
      <c r="E9" s="73"/>
      <c r="F9" s="74"/>
      <c r="G9" s="73"/>
      <c r="H9" s="74"/>
      <c r="I9" s="73"/>
      <c r="J9" s="74"/>
      <c r="K9" s="73"/>
      <c r="L9" s="74"/>
      <c r="M9" s="73"/>
      <c r="N9" s="74"/>
      <c r="O9" s="76"/>
      <c r="P9" s="61">
        <f>'参加ﾁｰﾑ一覧表'!$AD$170</f>
      </c>
      <c r="Q9" s="61">
        <f>'参加ﾁｰﾑ一覧表'!$AE$170</f>
      </c>
      <c r="R9" s="61">
        <f>'参加ﾁｰﾑ一覧表'!$AF$170</f>
      </c>
      <c r="S9" s="61">
        <f>'参加ﾁｰﾑ一覧表'!$AG$170</f>
      </c>
      <c r="T9" s="61">
        <f>'参加ﾁｰﾑ一覧表'!$AH$170</f>
      </c>
      <c r="U9" s="61">
        <f>'参加ﾁｰﾑ一覧表'!$AI$170</f>
      </c>
      <c r="V9" s="61">
        <f>'参加ﾁｰﾑ一覧表'!$AJ$170</f>
      </c>
      <c r="W9" s="61">
        <f>'参加ﾁｰﾑ一覧表'!$AK$170</f>
      </c>
      <c r="X9" s="61">
        <f>'参加ﾁｰﾑ一覧表'!$AL$170</f>
      </c>
      <c r="Y9" s="61" t="e">
        <f>'参加ﾁｰﾑ一覧表'!AA170</f>
        <v>#VALUE!</v>
      </c>
    </row>
    <row r="10" spans="1:25" s="51" customFormat="1" ht="14.25">
      <c r="A10" s="36">
        <v>7</v>
      </c>
      <c r="B10" s="62">
        <f>'参加ﾁｰﾑ一覧表'!AB171</f>
      </c>
      <c r="C10" s="63">
        <f>'参加ﾁｰﾑ一覧表'!AC171</f>
      </c>
      <c r="D10" s="77"/>
      <c r="E10" s="78"/>
      <c r="F10" s="79"/>
      <c r="G10" s="78"/>
      <c r="H10" s="79"/>
      <c r="I10" s="78"/>
      <c r="J10" s="79"/>
      <c r="K10" s="78"/>
      <c r="L10" s="79"/>
      <c r="M10" s="78"/>
      <c r="N10" s="79"/>
      <c r="O10" s="80"/>
      <c r="P10" s="61">
        <f>'参加ﾁｰﾑ一覧表'!$AD$171</f>
      </c>
      <c r="Q10" s="61">
        <f>'参加ﾁｰﾑ一覧表'!$AE$171</f>
      </c>
      <c r="R10" s="61">
        <f>'参加ﾁｰﾑ一覧表'!$AF$171</f>
      </c>
      <c r="S10" s="61">
        <f>'参加ﾁｰﾑ一覧表'!$AG$171</f>
      </c>
      <c r="T10" s="61">
        <f>'参加ﾁｰﾑ一覧表'!$AH$171</f>
      </c>
      <c r="U10" s="61">
        <f>'参加ﾁｰﾑ一覧表'!$AI$171</f>
      </c>
      <c r="V10" s="61">
        <f>'参加ﾁｰﾑ一覧表'!$AJ$171</f>
      </c>
      <c r="W10" s="61">
        <f>'参加ﾁｰﾑ一覧表'!$AK$171</f>
      </c>
      <c r="X10" s="61">
        <f>'参加ﾁｰﾑ一覧表'!$AL$171</f>
      </c>
      <c r="Y10" s="61" t="e">
        <f>'参加ﾁｰﾑ一覧表'!AA171</f>
        <v>#VALUE!</v>
      </c>
    </row>
    <row r="11" spans="1:25" s="51" customFormat="1" ht="14.25">
      <c r="A11" s="36">
        <v>8</v>
      </c>
      <c r="B11" s="62">
        <f>'参加ﾁｰﾑ一覧表'!AB172</f>
      </c>
      <c r="C11" s="63">
        <f>'参加ﾁｰﾑ一覧表'!AC172</f>
      </c>
      <c r="D11" s="77"/>
      <c r="E11" s="78"/>
      <c r="F11" s="79"/>
      <c r="G11" s="78"/>
      <c r="H11" s="79"/>
      <c r="I11" s="78"/>
      <c r="J11" s="79"/>
      <c r="K11" s="78"/>
      <c r="L11" s="79"/>
      <c r="M11" s="78"/>
      <c r="N11" s="79"/>
      <c r="O11" s="80"/>
      <c r="P11" s="61">
        <f>'参加ﾁｰﾑ一覧表'!$AD$172</f>
      </c>
      <c r="Q11" s="61">
        <f>'参加ﾁｰﾑ一覧表'!$AE$172</f>
      </c>
      <c r="R11" s="61">
        <f>'参加ﾁｰﾑ一覧表'!$AF$172</f>
      </c>
      <c r="S11" s="61">
        <f>'参加ﾁｰﾑ一覧表'!$AG$172</f>
      </c>
      <c r="T11" s="61">
        <f>'参加ﾁｰﾑ一覧表'!$AH$172</f>
      </c>
      <c r="U11" s="61">
        <f>'参加ﾁｰﾑ一覧表'!$AI$172</f>
      </c>
      <c r="V11" s="61">
        <f>'参加ﾁｰﾑ一覧表'!$AJ$172</f>
      </c>
      <c r="W11" s="61">
        <f>'参加ﾁｰﾑ一覧表'!$AK$172</f>
      </c>
      <c r="X11" s="61">
        <f>'参加ﾁｰﾑ一覧表'!$AL$172</f>
      </c>
      <c r="Y11" s="61" t="e">
        <f>'参加ﾁｰﾑ一覧表'!AA172</f>
        <v>#VALUE!</v>
      </c>
    </row>
    <row r="12" spans="1:25" s="51" customFormat="1" ht="14.25">
      <c r="A12" s="36">
        <v>9</v>
      </c>
      <c r="B12" s="62">
        <f>'参加ﾁｰﾑ一覧表'!AB173</f>
      </c>
      <c r="C12" s="63">
        <f>'参加ﾁｰﾑ一覧表'!AC173</f>
      </c>
      <c r="D12" s="77"/>
      <c r="E12" s="78"/>
      <c r="F12" s="79"/>
      <c r="G12" s="78"/>
      <c r="H12" s="79"/>
      <c r="I12" s="78"/>
      <c r="J12" s="79"/>
      <c r="K12" s="78"/>
      <c r="L12" s="79"/>
      <c r="M12" s="78"/>
      <c r="N12" s="79"/>
      <c r="O12" s="80"/>
      <c r="P12" s="61">
        <f>'参加ﾁｰﾑ一覧表'!$AD$173</f>
      </c>
      <c r="Q12" s="61">
        <f>'参加ﾁｰﾑ一覧表'!$AE$173</f>
      </c>
      <c r="R12" s="61">
        <f>'参加ﾁｰﾑ一覧表'!$AF$173</f>
      </c>
      <c r="S12" s="61">
        <f>'参加ﾁｰﾑ一覧表'!$AG$173</f>
      </c>
      <c r="T12" s="61">
        <f>'参加ﾁｰﾑ一覧表'!$AH$173</f>
      </c>
      <c r="U12" s="61">
        <f>'参加ﾁｰﾑ一覧表'!$AI$173</f>
      </c>
      <c r="V12" s="61">
        <f>'参加ﾁｰﾑ一覧表'!$AJ$173</f>
      </c>
      <c r="W12" s="61">
        <f>'参加ﾁｰﾑ一覧表'!$AK$173</f>
      </c>
      <c r="X12" s="61">
        <f>'参加ﾁｰﾑ一覧表'!$AL$173</f>
      </c>
      <c r="Y12" s="61" t="e">
        <f>'参加ﾁｰﾑ一覧表'!AA173</f>
        <v>#VALUE!</v>
      </c>
    </row>
    <row r="13" spans="1:25" s="51" customFormat="1" ht="15" thickBot="1">
      <c r="A13" s="36">
        <v>10</v>
      </c>
      <c r="B13" s="64">
        <f>'参加ﾁｰﾑ一覧表'!AB174</f>
      </c>
      <c r="C13" s="65">
        <f>'参加ﾁｰﾑ一覧表'!AC174</f>
      </c>
      <c r="D13" s="81"/>
      <c r="E13" s="82"/>
      <c r="F13" s="83"/>
      <c r="G13" s="82"/>
      <c r="H13" s="83"/>
      <c r="I13" s="82"/>
      <c r="J13" s="83"/>
      <c r="K13" s="82"/>
      <c r="L13" s="83"/>
      <c r="M13" s="82"/>
      <c r="N13" s="83"/>
      <c r="O13" s="84"/>
      <c r="P13" s="61">
        <f>'参加ﾁｰﾑ一覧表'!$AD$174</f>
      </c>
      <c r="Q13" s="61">
        <f>'参加ﾁｰﾑ一覧表'!$AE$174</f>
      </c>
      <c r="R13" s="61">
        <f>'参加ﾁｰﾑ一覧表'!$AF$174</f>
      </c>
      <c r="S13" s="61">
        <f>'参加ﾁｰﾑ一覧表'!$AG$174</f>
      </c>
      <c r="T13" s="61">
        <f>'参加ﾁｰﾑ一覧表'!$AH$174</f>
      </c>
      <c r="U13" s="61">
        <f>'参加ﾁｰﾑ一覧表'!$AI$174</f>
      </c>
      <c r="V13" s="61">
        <f>'参加ﾁｰﾑ一覧表'!$AJ$174</f>
      </c>
      <c r="W13" s="61">
        <f>'参加ﾁｰﾑ一覧表'!$AK$174</f>
      </c>
      <c r="X13" s="61">
        <f>'参加ﾁｰﾑ一覧表'!$AL$174</f>
      </c>
      <c r="Y13" s="61" t="e">
        <f>'参加ﾁｰﾑ一覧表'!AA174</f>
        <v>#VALUE!</v>
      </c>
    </row>
    <row r="14" spans="1:25" s="51" customFormat="1" ht="15" thickTop="1">
      <c r="A14" s="36">
        <v>11</v>
      </c>
      <c r="B14" s="66">
        <f>'参加ﾁｰﾑ一覧表'!AB175</f>
      </c>
      <c r="C14" s="67">
        <f>'参加ﾁｰﾑ一覧表'!AC175</f>
      </c>
      <c r="D14" s="72"/>
      <c r="E14" s="73"/>
      <c r="F14" s="74"/>
      <c r="G14" s="73"/>
      <c r="H14" s="74"/>
      <c r="I14" s="73"/>
      <c r="J14" s="74"/>
      <c r="K14" s="73"/>
      <c r="L14" s="74"/>
      <c r="M14" s="73"/>
      <c r="N14" s="74"/>
      <c r="O14" s="76"/>
      <c r="P14" s="61">
        <f>'参加ﾁｰﾑ一覧表'!$AD$175</f>
      </c>
      <c r="Q14" s="61">
        <f>'参加ﾁｰﾑ一覧表'!$AE$175</f>
      </c>
      <c r="R14" s="61">
        <f>'参加ﾁｰﾑ一覧表'!$AF$175</f>
      </c>
      <c r="S14" s="61">
        <f>'参加ﾁｰﾑ一覧表'!$AG$175</f>
      </c>
      <c r="T14" s="61">
        <f>'参加ﾁｰﾑ一覧表'!$AH$175</f>
      </c>
      <c r="U14" s="61">
        <f>'参加ﾁｰﾑ一覧表'!$AI$175</f>
      </c>
      <c r="V14" s="61">
        <f>'参加ﾁｰﾑ一覧表'!$AJ$175</f>
      </c>
      <c r="W14" s="61">
        <f>'参加ﾁｰﾑ一覧表'!$AK$175</f>
      </c>
      <c r="X14" s="61">
        <f>'参加ﾁｰﾑ一覧表'!$AL$175</f>
      </c>
      <c r="Y14" s="61" t="e">
        <f>'参加ﾁｰﾑ一覧表'!AA175</f>
        <v>#VALUE!</v>
      </c>
    </row>
    <row r="15" spans="1:25" s="51" customFormat="1" ht="14.25">
      <c r="A15" s="36">
        <v>12</v>
      </c>
      <c r="B15" s="62">
        <f>'参加ﾁｰﾑ一覧表'!AB176</f>
      </c>
      <c r="C15" s="63">
        <f>'参加ﾁｰﾑ一覧表'!AC176</f>
      </c>
      <c r="D15" s="77"/>
      <c r="E15" s="78"/>
      <c r="F15" s="79"/>
      <c r="G15" s="78"/>
      <c r="H15" s="79"/>
      <c r="I15" s="78"/>
      <c r="J15" s="79"/>
      <c r="K15" s="78"/>
      <c r="L15" s="79"/>
      <c r="M15" s="78"/>
      <c r="N15" s="79"/>
      <c r="O15" s="80"/>
      <c r="P15" s="61">
        <f>'参加ﾁｰﾑ一覧表'!$AD$176</f>
      </c>
      <c r="Q15" s="61">
        <f>'参加ﾁｰﾑ一覧表'!$AE$176</f>
      </c>
      <c r="R15" s="61">
        <f>'参加ﾁｰﾑ一覧表'!$AF$176</f>
      </c>
      <c r="S15" s="61">
        <f>'参加ﾁｰﾑ一覧表'!$AG$176</f>
      </c>
      <c r="T15" s="61">
        <f>'参加ﾁｰﾑ一覧表'!$AH$176</f>
      </c>
      <c r="U15" s="61">
        <f>'参加ﾁｰﾑ一覧表'!$AI$176</f>
      </c>
      <c r="V15" s="61">
        <f>'参加ﾁｰﾑ一覧表'!$AJ$176</f>
      </c>
      <c r="W15" s="61">
        <f>'参加ﾁｰﾑ一覧表'!$AK$176</f>
      </c>
      <c r="X15" s="61">
        <f>'参加ﾁｰﾑ一覧表'!$AL$176</f>
      </c>
      <c r="Y15" s="61" t="e">
        <f>'参加ﾁｰﾑ一覧表'!AA176</f>
        <v>#VALUE!</v>
      </c>
    </row>
    <row r="16" spans="1:25" s="51" customFormat="1" ht="14.25">
      <c r="A16" s="36">
        <v>13</v>
      </c>
      <c r="B16" s="62">
        <f>'参加ﾁｰﾑ一覧表'!AB177</f>
      </c>
      <c r="C16" s="63">
        <f>'参加ﾁｰﾑ一覧表'!AC177</f>
      </c>
      <c r="D16" s="77"/>
      <c r="E16" s="78"/>
      <c r="F16" s="79"/>
      <c r="G16" s="78"/>
      <c r="H16" s="79"/>
      <c r="I16" s="78"/>
      <c r="J16" s="79"/>
      <c r="K16" s="78"/>
      <c r="L16" s="79"/>
      <c r="M16" s="78"/>
      <c r="N16" s="79"/>
      <c r="O16" s="80"/>
      <c r="P16" s="61">
        <f>'参加ﾁｰﾑ一覧表'!$AD$177</f>
      </c>
      <c r="Q16" s="61">
        <f>'参加ﾁｰﾑ一覧表'!$AE$177</f>
      </c>
      <c r="R16" s="61">
        <f>'参加ﾁｰﾑ一覧表'!$AF$177</f>
      </c>
      <c r="S16" s="61">
        <f>'参加ﾁｰﾑ一覧表'!$AG$177</f>
      </c>
      <c r="T16" s="61">
        <f>'参加ﾁｰﾑ一覧表'!$AH$177</f>
      </c>
      <c r="U16" s="61">
        <f>'参加ﾁｰﾑ一覧表'!$AI$177</f>
      </c>
      <c r="V16" s="61">
        <f>'参加ﾁｰﾑ一覧表'!$AJ$177</f>
      </c>
      <c r="W16" s="61">
        <f>'参加ﾁｰﾑ一覧表'!$AK$177</f>
      </c>
      <c r="X16" s="61">
        <f>'参加ﾁｰﾑ一覧表'!$AL$177</f>
      </c>
      <c r="Y16" s="61" t="e">
        <f>'参加ﾁｰﾑ一覧表'!AA177</f>
        <v>#VALUE!</v>
      </c>
    </row>
    <row r="17" spans="1:25" s="51" customFormat="1" ht="14.25">
      <c r="A17" s="36">
        <v>14</v>
      </c>
      <c r="B17" s="62">
        <f>'参加ﾁｰﾑ一覧表'!AB178</f>
      </c>
      <c r="C17" s="63">
        <f>'参加ﾁｰﾑ一覧表'!AC178</f>
      </c>
      <c r="D17" s="77"/>
      <c r="E17" s="78"/>
      <c r="F17" s="79"/>
      <c r="G17" s="78"/>
      <c r="H17" s="79"/>
      <c r="I17" s="78"/>
      <c r="J17" s="79"/>
      <c r="K17" s="78"/>
      <c r="L17" s="79"/>
      <c r="M17" s="78"/>
      <c r="N17" s="79"/>
      <c r="O17" s="80"/>
      <c r="P17" s="61">
        <f>'参加ﾁｰﾑ一覧表'!$AD$178</f>
      </c>
      <c r="Q17" s="61">
        <f>'参加ﾁｰﾑ一覧表'!$AE$178</f>
      </c>
      <c r="R17" s="61">
        <f>'参加ﾁｰﾑ一覧表'!$AF$178</f>
      </c>
      <c r="S17" s="61">
        <f>'参加ﾁｰﾑ一覧表'!$AG$178</f>
      </c>
      <c r="T17" s="61">
        <f>'参加ﾁｰﾑ一覧表'!$AH$178</f>
      </c>
      <c r="U17" s="61">
        <f>'参加ﾁｰﾑ一覧表'!$AI$178</f>
      </c>
      <c r="V17" s="61">
        <f>'参加ﾁｰﾑ一覧表'!$AJ$178</f>
      </c>
      <c r="W17" s="61">
        <f>'参加ﾁｰﾑ一覧表'!$AK$178</f>
      </c>
      <c r="X17" s="61">
        <f>'参加ﾁｰﾑ一覧表'!$AL$178</f>
      </c>
      <c r="Y17" s="61" t="e">
        <f>'参加ﾁｰﾑ一覧表'!AA178</f>
        <v>#VALUE!</v>
      </c>
    </row>
    <row r="18" spans="1:25" s="51" customFormat="1" ht="15" thickBot="1">
      <c r="A18" s="36">
        <v>15</v>
      </c>
      <c r="B18" s="64">
        <f>'参加ﾁｰﾑ一覧表'!AB179</f>
      </c>
      <c r="C18" s="65">
        <f>'参加ﾁｰﾑ一覧表'!AC179</f>
      </c>
      <c r="D18" s="81"/>
      <c r="E18" s="82"/>
      <c r="F18" s="83"/>
      <c r="G18" s="82"/>
      <c r="H18" s="83"/>
      <c r="I18" s="82"/>
      <c r="J18" s="83"/>
      <c r="K18" s="82"/>
      <c r="L18" s="83"/>
      <c r="M18" s="82"/>
      <c r="N18" s="83"/>
      <c r="O18" s="84"/>
      <c r="P18" s="61">
        <f>'参加ﾁｰﾑ一覧表'!$AD$179</f>
      </c>
      <c r="Q18" s="61">
        <f>'参加ﾁｰﾑ一覧表'!$AE$179</f>
      </c>
      <c r="R18" s="61">
        <f>'参加ﾁｰﾑ一覧表'!$AF$179</f>
      </c>
      <c r="S18" s="61">
        <f>'参加ﾁｰﾑ一覧表'!$AG$179</f>
      </c>
      <c r="T18" s="61">
        <f>'参加ﾁｰﾑ一覧表'!$AH$179</f>
      </c>
      <c r="U18" s="61">
        <f>'参加ﾁｰﾑ一覧表'!$AI$179</f>
      </c>
      <c r="V18" s="61">
        <f>'参加ﾁｰﾑ一覧表'!$AJ$179</f>
      </c>
      <c r="W18" s="61">
        <f>'参加ﾁｰﾑ一覧表'!$AK$179</f>
      </c>
      <c r="X18" s="61">
        <f>'参加ﾁｰﾑ一覧表'!$AL$179</f>
      </c>
      <c r="Y18" s="61" t="e">
        <f>'参加ﾁｰﾑ一覧表'!AA179</f>
        <v>#VALUE!</v>
      </c>
    </row>
    <row r="19" spans="1:25" s="51" customFormat="1" ht="15" thickTop="1">
      <c r="A19" s="36">
        <v>16</v>
      </c>
      <c r="B19" s="66">
        <f>'参加ﾁｰﾑ一覧表'!AB180</f>
      </c>
      <c r="C19" s="67">
        <f>'参加ﾁｰﾑ一覧表'!AC180</f>
      </c>
      <c r="D19" s="72"/>
      <c r="E19" s="73"/>
      <c r="F19" s="74"/>
      <c r="G19" s="73"/>
      <c r="H19" s="74"/>
      <c r="I19" s="73"/>
      <c r="J19" s="74"/>
      <c r="K19" s="73"/>
      <c r="L19" s="74"/>
      <c r="M19" s="73"/>
      <c r="N19" s="74"/>
      <c r="O19" s="76"/>
      <c r="P19" s="61">
        <f>'参加ﾁｰﾑ一覧表'!$AD$180</f>
      </c>
      <c r="Q19" s="61">
        <f>'参加ﾁｰﾑ一覧表'!$AE$180</f>
      </c>
      <c r="R19" s="61">
        <f>'参加ﾁｰﾑ一覧表'!$AF$180</f>
      </c>
      <c r="S19" s="61">
        <f>'参加ﾁｰﾑ一覧表'!$AG$180</f>
      </c>
      <c r="T19" s="61">
        <f>'参加ﾁｰﾑ一覧表'!$AH$180</f>
      </c>
      <c r="U19" s="61">
        <f>'参加ﾁｰﾑ一覧表'!$AI$180</f>
      </c>
      <c r="V19" s="61">
        <f>'参加ﾁｰﾑ一覧表'!$AJ$180</f>
      </c>
      <c r="W19" s="61">
        <f>'参加ﾁｰﾑ一覧表'!$AK$180</f>
      </c>
      <c r="X19" s="61">
        <f>'参加ﾁｰﾑ一覧表'!$AL$180</f>
      </c>
      <c r="Y19" s="61" t="e">
        <f>'参加ﾁｰﾑ一覧表'!AA180</f>
        <v>#VALUE!</v>
      </c>
    </row>
    <row r="20" spans="1:25" s="51" customFormat="1" ht="14.25">
      <c r="A20" s="36">
        <v>17</v>
      </c>
      <c r="B20" s="62">
        <f>'参加ﾁｰﾑ一覧表'!AB181</f>
      </c>
      <c r="C20" s="63">
        <f>'参加ﾁｰﾑ一覧表'!AC181</f>
      </c>
      <c r="D20" s="77"/>
      <c r="E20" s="78"/>
      <c r="F20" s="79"/>
      <c r="G20" s="78"/>
      <c r="H20" s="79"/>
      <c r="I20" s="78"/>
      <c r="J20" s="79"/>
      <c r="K20" s="78"/>
      <c r="L20" s="79"/>
      <c r="M20" s="78"/>
      <c r="N20" s="79"/>
      <c r="O20" s="80"/>
      <c r="P20" s="61">
        <f>'参加ﾁｰﾑ一覧表'!$AD$181</f>
      </c>
      <c r="Q20" s="61">
        <f>'参加ﾁｰﾑ一覧表'!$AE$181</f>
      </c>
      <c r="R20" s="61">
        <f>'参加ﾁｰﾑ一覧表'!$AF$181</f>
      </c>
      <c r="S20" s="61">
        <f>'参加ﾁｰﾑ一覧表'!$AG$181</f>
      </c>
      <c r="T20" s="61">
        <f>'参加ﾁｰﾑ一覧表'!$AH$181</f>
      </c>
      <c r="U20" s="61">
        <f>'参加ﾁｰﾑ一覧表'!$AI$181</f>
      </c>
      <c r="V20" s="61">
        <f>'参加ﾁｰﾑ一覧表'!$AJ$181</f>
      </c>
      <c r="W20" s="61">
        <f>'参加ﾁｰﾑ一覧表'!$AK$181</f>
      </c>
      <c r="X20" s="61">
        <f>'参加ﾁｰﾑ一覧表'!$AL$181</f>
      </c>
      <c r="Y20" s="61" t="e">
        <f>'参加ﾁｰﾑ一覧表'!AA181</f>
        <v>#VALUE!</v>
      </c>
    </row>
    <row r="21" spans="1:25" s="51" customFormat="1" ht="14.25">
      <c r="A21" s="36">
        <v>18</v>
      </c>
      <c r="B21" s="62">
        <f>'参加ﾁｰﾑ一覧表'!AB182</f>
      </c>
      <c r="C21" s="63">
        <f>'参加ﾁｰﾑ一覧表'!AC182</f>
      </c>
      <c r="D21" s="77"/>
      <c r="E21" s="78"/>
      <c r="F21" s="79"/>
      <c r="G21" s="78"/>
      <c r="H21" s="79"/>
      <c r="I21" s="78"/>
      <c r="J21" s="79"/>
      <c r="K21" s="78"/>
      <c r="L21" s="79"/>
      <c r="M21" s="78"/>
      <c r="N21" s="79"/>
      <c r="O21" s="80"/>
      <c r="P21" s="61">
        <f>'参加ﾁｰﾑ一覧表'!$AD$182</f>
      </c>
      <c r="Q21" s="61">
        <f>'参加ﾁｰﾑ一覧表'!$AE$182</f>
      </c>
      <c r="R21" s="61">
        <f>'参加ﾁｰﾑ一覧表'!$AF$182</f>
      </c>
      <c r="S21" s="61">
        <f>'参加ﾁｰﾑ一覧表'!$AG$182</f>
      </c>
      <c r="T21" s="61">
        <f>'参加ﾁｰﾑ一覧表'!$AH$182</f>
      </c>
      <c r="U21" s="61">
        <f>'参加ﾁｰﾑ一覧表'!$AI$182</f>
      </c>
      <c r="V21" s="61">
        <f>'参加ﾁｰﾑ一覧表'!$AJ$182</f>
      </c>
      <c r="W21" s="61">
        <f>'参加ﾁｰﾑ一覧表'!$AK$182</f>
      </c>
      <c r="X21" s="61">
        <f>'参加ﾁｰﾑ一覧表'!$AL$182</f>
      </c>
      <c r="Y21" s="61" t="e">
        <f>'参加ﾁｰﾑ一覧表'!AA182</f>
        <v>#VALUE!</v>
      </c>
    </row>
    <row r="22" spans="1:25" s="51" customFormat="1" ht="14.25">
      <c r="A22" s="36">
        <v>19</v>
      </c>
      <c r="B22" s="62">
        <f>'参加ﾁｰﾑ一覧表'!AB183</f>
      </c>
      <c r="C22" s="63">
        <f>'参加ﾁｰﾑ一覧表'!AC183</f>
      </c>
      <c r="D22" s="77"/>
      <c r="E22" s="78"/>
      <c r="F22" s="79"/>
      <c r="G22" s="78"/>
      <c r="H22" s="79"/>
      <c r="I22" s="78"/>
      <c r="J22" s="79"/>
      <c r="K22" s="78"/>
      <c r="L22" s="79"/>
      <c r="M22" s="78"/>
      <c r="N22" s="79"/>
      <c r="O22" s="80"/>
      <c r="P22" s="61">
        <f>'参加ﾁｰﾑ一覧表'!$AD$183</f>
      </c>
      <c r="Q22" s="61">
        <f>'参加ﾁｰﾑ一覧表'!$AE$183</f>
      </c>
      <c r="R22" s="61">
        <f>'参加ﾁｰﾑ一覧表'!$AF$183</f>
      </c>
      <c r="S22" s="61">
        <f>'参加ﾁｰﾑ一覧表'!$AG$183</f>
      </c>
      <c r="T22" s="61">
        <f>'参加ﾁｰﾑ一覧表'!$AH$183</f>
      </c>
      <c r="U22" s="61">
        <f>'参加ﾁｰﾑ一覧表'!$AI$183</f>
      </c>
      <c r="V22" s="61">
        <f>'参加ﾁｰﾑ一覧表'!$AJ$183</f>
      </c>
      <c r="W22" s="61">
        <f>'参加ﾁｰﾑ一覧表'!$AK$183</f>
      </c>
      <c r="X22" s="61">
        <f>'参加ﾁｰﾑ一覧表'!$AL$183</f>
      </c>
      <c r="Y22" s="61" t="e">
        <f>'参加ﾁｰﾑ一覧表'!AA183</f>
        <v>#VALUE!</v>
      </c>
    </row>
    <row r="23" spans="1:25" s="51" customFormat="1" ht="15" thickBot="1">
      <c r="A23" s="36">
        <v>20</v>
      </c>
      <c r="B23" s="64">
        <f>'参加ﾁｰﾑ一覧表'!AB184</f>
      </c>
      <c r="C23" s="65">
        <f>'参加ﾁｰﾑ一覧表'!AC184</f>
      </c>
      <c r="D23" s="81"/>
      <c r="E23" s="82"/>
      <c r="F23" s="83"/>
      <c r="G23" s="82"/>
      <c r="H23" s="83"/>
      <c r="I23" s="82"/>
      <c r="J23" s="83"/>
      <c r="K23" s="82"/>
      <c r="L23" s="83"/>
      <c r="M23" s="82"/>
      <c r="N23" s="83"/>
      <c r="O23" s="84"/>
      <c r="P23" s="61">
        <f>'参加ﾁｰﾑ一覧表'!$AD$184</f>
      </c>
      <c r="Q23" s="61">
        <f>'参加ﾁｰﾑ一覧表'!$AE$184</f>
      </c>
      <c r="R23" s="61">
        <f>'参加ﾁｰﾑ一覧表'!$AF$184</f>
      </c>
      <c r="S23" s="61">
        <f>'参加ﾁｰﾑ一覧表'!$AG$184</f>
      </c>
      <c r="T23" s="61">
        <f>'参加ﾁｰﾑ一覧表'!$AH$184</f>
      </c>
      <c r="U23" s="61">
        <f>'参加ﾁｰﾑ一覧表'!$AI$184</f>
      </c>
      <c r="V23" s="61">
        <f>'参加ﾁｰﾑ一覧表'!$AJ$184</f>
      </c>
      <c r="W23" s="61">
        <f>'参加ﾁｰﾑ一覧表'!$AK$184</f>
      </c>
      <c r="X23" s="61">
        <f>'参加ﾁｰﾑ一覧表'!$AL$184</f>
      </c>
      <c r="Y23" s="61" t="e">
        <f>'参加ﾁｰﾑ一覧表'!AA184</f>
        <v>#VALUE!</v>
      </c>
    </row>
    <row r="24" spans="1:25" s="51" customFormat="1" ht="15" thickTop="1">
      <c r="A24" s="36">
        <v>21</v>
      </c>
      <c r="B24" s="66">
        <f>'参加ﾁｰﾑ一覧表'!AB185</f>
      </c>
      <c r="C24" s="67">
        <f>'参加ﾁｰﾑ一覧表'!AC185</f>
      </c>
      <c r="D24" s="72"/>
      <c r="E24" s="73"/>
      <c r="F24" s="74"/>
      <c r="G24" s="73"/>
      <c r="H24" s="74"/>
      <c r="I24" s="73"/>
      <c r="J24" s="74"/>
      <c r="K24" s="73"/>
      <c r="L24" s="74"/>
      <c r="M24" s="73"/>
      <c r="N24" s="74"/>
      <c r="O24" s="76"/>
      <c r="P24" s="61">
        <f>'参加ﾁｰﾑ一覧表'!$AD$185</f>
      </c>
      <c r="Q24" s="61">
        <f>'参加ﾁｰﾑ一覧表'!$AE$185</f>
      </c>
      <c r="R24" s="61">
        <f>'参加ﾁｰﾑ一覧表'!$AF$185</f>
      </c>
      <c r="S24" s="61">
        <f>'参加ﾁｰﾑ一覧表'!$AG$185</f>
      </c>
      <c r="T24" s="61">
        <f>'参加ﾁｰﾑ一覧表'!$AH$185</f>
      </c>
      <c r="U24" s="61">
        <f>'参加ﾁｰﾑ一覧表'!$AI$185</f>
      </c>
      <c r="V24" s="61">
        <f>'参加ﾁｰﾑ一覧表'!$AJ$185</f>
      </c>
      <c r="W24" s="61">
        <f>'参加ﾁｰﾑ一覧表'!$AK$185</f>
      </c>
      <c r="X24" s="61">
        <f>'参加ﾁｰﾑ一覧表'!$AL$185</f>
      </c>
      <c r="Y24" s="61" t="e">
        <f>'参加ﾁｰﾑ一覧表'!AA185</f>
        <v>#VALUE!</v>
      </c>
    </row>
    <row r="25" spans="1:25" ht="14.25">
      <c r="A25" s="33">
        <v>22</v>
      </c>
      <c r="B25" s="62">
        <f>'参加ﾁｰﾑ一覧表'!AB186</f>
      </c>
      <c r="C25" s="63">
        <f>'参加ﾁｰﾑ一覧表'!AC186</f>
      </c>
      <c r="D25" s="77"/>
      <c r="E25" s="78"/>
      <c r="F25" s="79"/>
      <c r="G25" s="78"/>
      <c r="H25" s="79"/>
      <c r="I25" s="78"/>
      <c r="J25" s="79"/>
      <c r="K25" s="78"/>
      <c r="L25" s="79"/>
      <c r="M25" s="78"/>
      <c r="N25" s="79"/>
      <c r="O25" s="80"/>
      <c r="P25" s="61">
        <f>'参加ﾁｰﾑ一覧表'!$AD$186</f>
      </c>
      <c r="Q25" s="61">
        <f>'参加ﾁｰﾑ一覧表'!$AE$186</f>
      </c>
      <c r="R25" s="61">
        <f>'参加ﾁｰﾑ一覧表'!$AF$186</f>
      </c>
      <c r="S25" s="61">
        <f>'参加ﾁｰﾑ一覧表'!$AG$186</f>
      </c>
      <c r="T25" s="61">
        <f>'参加ﾁｰﾑ一覧表'!$AH$186</f>
      </c>
      <c r="U25" s="61">
        <f>'参加ﾁｰﾑ一覧表'!$AI$186</f>
      </c>
      <c r="V25" s="61">
        <f>'参加ﾁｰﾑ一覧表'!$AJ$186</f>
      </c>
      <c r="W25" s="61">
        <f>'参加ﾁｰﾑ一覧表'!$AK$186</f>
      </c>
      <c r="X25" s="61">
        <f>'参加ﾁｰﾑ一覧表'!$AL$186</f>
      </c>
      <c r="Y25" s="61" t="e">
        <f>'参加ﾁｰﾑ一覧表'!AA186</f>
        <v>#VALUE!</v>
      </c>
    </row>
    <row r="26" spans="1:25" ht="14.25">
      <c r="A26" s="33">
        <v>23</v>
      </c>
      <c r="B26" s="62">
        <f>'参加ﾁｰﾑ一覧表'!AB187</f>
      </c>
      <c r="C26" s="63">
        <f>'参加ﾁｰﾑ一覧表'!AC187</f>
      </c>
      <c r="D26" s="77"/>
      <c r="E26" s="78"/>
      <c r="F26" s="79"/>
      <c r="G26" s="78"/>
      <c r="H26" s="79"/>
      <c r="I26" s="78"/>
      <c r="J26" s="79"/>
      <c r="K26" s="78"/>
      <c r="L26" s="79"/>
      <c r="M26" s="78"/>
      <c r="N26" s="79"/>
      <c r="O26" s="80"/>
      <c r="P26" s="61">
        <f>'参加ﾁｰﾑ一覧表'!$AD$187</f>
      </c>
      <c r="Q26" s="61">
        <f>'参加ﾁｰﾑ一覧表'!$AE$187</f>
      </c>
      <c r="R26" s="61">
        <f>'参加ﾁｰﾑ一覧表'!$AF$187</f>
      </c>
      <c r="S26" s="61">
        <f>'参加ﾁｰﾑ一覧表'!$AG$187</f>
      </c>
      <c r="T26" s="61">
        <f>'参加ﾁｰﾑ一覧表'!$AH$187</f>
      </c>
      <c r="U26" s="61">
        <f>'参加ﾁｰﾑ一覧表'!$AI$187</f>
      </c>
      <c r="V26" s="61">
        <f>'参加ﾁｰﾑ一覧表'!$AJ$187</f>
      </c>
      <c r="W26" s="61">
        <f>'参加ﾁｰﾑ一覧表'!$AK$187</f>
      </c>
      <c r="X26" s="61">
        <f>'参加ﾁｰﾑ一覧表'!$AL$187</f>
      </c>
      <c r="Y26" s="61" t="e">
        <f>'参加ﾁｰﾑ一覧表'!AA187</f>
        <v>#VALUE!</v>
      </c>
    </row>
    <row r="27" spans="1:25" ht="14.25">
      <c r="A27" s="5">
        <v>24</v>
      </c>
      <c r="B27" s="62">
        <f>'参加ﾁｰﾑ一覧表'!AB188</f>
      </c>
      <c r="C27" s="63">
        <f>'参加ﾁｰﾑ一覧表'!AC188</f>
      </c>
      <c r="D27" s="77"/>
      <c r="E27" s="78"/>
      <c r="F27" s="79"/>
      <c r="G27" s="78"/>
      <c r="H27" s="79"/>
      <c r="I27" s="78"/>
      <c r="J27" s="79"/>
      <c r="K27" s="78"/>
      <c r="L27" s="79"/>
      <c r="M27" s="78"/>
      <c r="N27" s="79"/>
      <c r="O27" s="214"/>
      <c r="P27" s="61">
        <f>'参加ﾁｰﾑ一覧表'!$AD$188</f>
      </c>
      <c r="Q27" s="61">
        <f>'参加ﾁｰﾑ一覧表'!$AE$188</f>
      </c>
      <c r="R27" s="61">
        <f>'参加ﾁｰﾑ一覧表'!$AF$188</f>
      </c>
      <c r="S27" s="61">
        <f>'参加ﾁｰﾑ一覧表'!$AG$188</f>
      </c>
      <c r="T27" s="61">
        <f>'参加ﾁｰﾑ一覧表'!$AH$188</f>
      </c>
      <c r="U27" s="61">
        <f>'参加ﾁｰﾑ一覧表'!$AI$188</f>
      </c>
      <c r="V27" s="61">
        <f>'参加ﾁｰﾑ一覧表'!$AJ$188</f>
      </c>
      <c r="W27" s="61">
        <f>'参加ﾁｰﾑ一覧表'!$AK$188</f>
      </c>
      <c r="X27" s="61">
        <f>'参加ﾁｰﾑ一覧表'!$AL$188</f>
      </c>
      <c r="Y27" s="61" t="e">
        <f>'参加ﾁｰﾑ一覧表'!AA188</f>
        <v>#VALUE!</v>
      </c>
    </row>
    <row r="28" spans="1:25" ht="15" thickBot="1">
      <c r="A28" s="5">
        <v>25</v>
      </c>
      <c r="B28" s="64">
        <f>'参加ﾁｰﾑ一覧表'!AB189</f>
      </c>
      <c r="C28" s="65">
        <f>'参加ﾁｰﾑ一覧表'!AC189</f>
      </c>
      <c r="D28" s="81"/>
      <c r="E28" s="82"/>
      <c r="F28" s="83"/>
      <c r="G28" s="82"/>
      <c r="H28" s="83"/>
      <c r="I28" s="82"/>
      <c r="J28" s="83"/>
      <c r="K28" s="82"/>
      <c r="L28" s="83"/>
      <c r="M28" s="82"/>
      <c r="N28" s="83"/>
      <c r="O28" s="84"/>
      <c r="P28" s="61">
        <f>'参加ﾁｰﾑ一覧表'!$AD$189</f>
      </c>
      <c r="Q28" s="61">
        <f>'参加ﾁｰﾑ一覧表'!$AE$189</f>
      </c>
      <c r="R28" s="61">
        <f>'参加ﾁｰﾑ一覧表'!$AF$189</f>
      </c>
      <c r="S28" s="61">
        <f>'参加ﾁｰﾑ一覧表'!$AG$189</f>
      </c>
      <c r="T28" s="61">
        <f>'参加ﾁｰﾑ一覧表'!$AH$189</f>
      </c>
      <c r="U28" s="61">
        <f>'参加ﾁｰﾑ一覧表'!$AI$189</f>
      </c>
      <c r="V28" s="61">
        <f>'参加ﾁｰﾑ一覧表'!$AJ$189</f>
      </c>
      <c r="W28" s="61">
        <f>'参加ﾁｰﾑ一覧表'!$AK$189</f>
      </c>
      <c r="X28" s="61">
        <f>'参加ﾁｰﾑ一覧表'!$AL$189</f>
      </c>
      <c r="Y28" s="61" t="e">
        <f>'参加ﾁｰﾑ一覧表'!AA189</f>
        <v>#VALUE!</v>
      </c>
    </row>
    <row r="29" spans="1:25" ht="15" thickTop="1">
      <c r="A29" s="5">
        <v>26</v>
      </c>
      <c r="B29" s="66">
        <f>'参加ﾁｰﾑ一覧表'!AB190</f>
      </c>
      <c r="C29" s="67">
        <f>'参加ﾁｰﾑ一覧表'!AC190</f>
      </c>
      <c r="D29" s="72"/>
      <c r="E29" s="73"/>
      <c r="F29" s="74"/>
      <c r="G29" s="73"/>
      <c r="H29" s="74"/>
      <c r="I29" s="73"/>
      <c r="J29" s="74"/>
      <c r="K29" s="73"/>
      <c r="L29" s="74"/>
      <c r="M29" s="73"/>
      <c r="N29" s="74"/>
      <c r="O29" s="76"/>
      <c r="P29" s="61">
        <f>'参加ﾁｰﾑ一覧表'!$AD$190</f>
      </c>
      <c r="Q29" s="61">
        <f>'参加ﾁｰﾑ一覧表'!$AE$190</f>
      </c>
      <c r="R29" s="61">
        <f>'参加ﾁｰﾑ一覧表'!$AF$190</f>
      </c>
      <c r="S29" s="61">
        <f>'参加ﾁｰﾑ一覧表'!$AG$190</f>
      </c>
      <c r="T29" s="61">
        <f>'参加ﾁｰﾑ一覧表'!$AH$190</f>
      </c>
      <c r="U29" s="61">
        <f>'参加ﾁｰﾑ一覧表'!$AI$190</f>
      </c>
      <c r="V29" s="61">
        <f>'参加ﾁｰﾑ一覧表'!$AJ$190</f>
      </c>
      <c r="W29" s="61">
        <f>'参加ﾁｰﾑ一覧表'!$AK$190</f>
      </c>
      <c r="X29" s="61">
        <f>'参加ﾁｰﾑ一覧表'!$AL$190</f>
      </c>
      <c r="Y29" s="61" t="e">
        <f>'参加ﾁｰﾑ一覧表'!AA190</f>
        <v>#VALUE!</v>
      </c>
    </row>
    <row r="30" spans="1:25" ht="14.25">
      <c r="A30" s="5">
        <v>27</v>
      </c>
      <c r="B30" s="62">
        <f>'参加ﾁｰﾑ一覧表'!AB191</f>
      </c>
      <c r="C30" s="63">
        <f>'参加ﾁｰﾑ一覧表'!AC191</f>
      </c>
      <c r="D30" s="77"/>
      <c r="E30" s="78"/>
      <c r="F30" s="79"/>
      <c r="G30" s="78"/>
      <c r="H30" s="79"/>
      <c r="I30" s="78"/>
      <c r="J30" s="79"/>
      <c r="K30" s="78"/>
      <c r="L30" s="79"/>
      <c r="M30" s="78"/>
      <c r="N30" s="79"/>
      <c r="O30" s="80"/>
      <c r="P30" s="61">
        <f>'参加ﾁｰﾑ一覧表'!$AD$191</f>
      </c>
      <c r="Q30" s="61">
        <f>'参加ﾁｰﾑ一覧表'!$AE$191</f>
      </c>
      <c r="R30" s="61">
        <f>'参加ﾁｰﾑ一覧表'!$AF$191</f>
      </c>
      <c r="S30" s="61">
        <f>'参加ﾁｰﾑ一覧表'!$AG$191</f>
      </c>
      <c r="T30" s="61">
        <f>'参加ﾁｰﾑ一覧表'!$AH$191</f>
      </c>
      <c r="U30" s="61">
        <f>'参加ﾁｰﾑ一覧表'!$AI$191</f>
      </c>
      <c r="V30" s="61">
        <f>'参加ﾁｰﾑ一覧表'!$AJ$191</f>
      </c>
      <c r="W30" s="61">
        <f>'参加ﾁｰﾑ一覧表'!$AK$191</f>
      </c>
      <c r="X30" s="61">
        <f>'参加ﾁｰﾑ一覧表'!$AL$191</f>
      </c>
      <c r="Y30" s="61" t="e">
        <f>'参加ﾁｰﾑ一覧表'!AA191</f>
        <v>#VALUE!</v>
      </c>
    </row>
    <row r="31" spans="1:25" ht="14.25">
      <c r="A31" s="5">
        <v>28</v>
      </c>
      <c r="B31" s="62">
        <f>'参加ﾁｰﾑ一覧表'!AB192</f>
      </c>
      <c r="C31" s="63">
        <f>'参加ﾁｰﾑ一覧表'!AC192</f>
      </c>
      <c r="D31" s="77"/>
      <c r="E31" s="78"/>
      <c r="F31" s="79"/>
      <c r="G31" s="78"/>
      <c r="H31" s="79"/>
      <c r="I31" s="78"/>
      <c r="J31" s="79"/>
      <c r="K31" s="78"/>
      <c r="L31" s="79"/>
      <c r="M31" s="78"/>
      <c r="N31" s="79"/>
      <c r="O31" s="80"/>
      <c r="P31" s="61">
        <f>'参加ﾁｰﾑ一覧表'!$AD$192</f>
      </c>
      <c r="Q31" s="61">
        <f>'参加ﾁｰﾑ一覧表'!$AE$192</f>
      </c>
      <c r="R31" s="61">
        <f>'参加ﾁｰﾑ一覧表'!$AF$192</f>
      </c>
      <c r="S31" s="61">
        <f>'参加ﾁｰﾑ一覧表'!$AG$192</f>
      </c>
      <c r="T31" s="61">
        <f>'参加ﾁｰﾑ一覧表'!$AH$192</f>
      </c>
      <c r="U31" s="61">
        <f>'参加ﾁｰﾑ一覧表'!$AI$192</f>
      </c>
      <c r="V31" s="61">
        <f>'参加ﾁｰﾑ一覧表'!$AJ$192</f>
      </c>
      <c r="W31" s="61">
        <f>'参加ﾁｰﾑ一覧表'!$AK$192</f>
      </c>
      <c r="X31" s="61">
        <f>'参加ﾁｰﾑ一覧表'!$AL$192</f>
      </c>
      <c r="Y31" s="61" t="e">
        <f>'参加ﾁｰﾑ一覧表'!AA192</f>
        <v>#VALUE!</v>
      </c>
    </row>
    <row r="32" spans="1:25" ht="14.25">
      <c r="A32" s="5">
        <v>29</v>
      </c>
      <c r="B32" s="62">
        <f>'参加ﾁｰﾑ一覧表'!AB193</f>
      </c>
      <c r="C32" s="63">
        <f>'参加ﾁｰﾑ一覧表'!AC193</f>
      </c>
      <c r="D32" s="77"/>
      <c r="E32" s="78"/>
      <c r="F32" s="79"/>
      <c r="G32" s="78"/>
      <c r="H32" s="79"/>
      <c r="I32" s="78"/>
      <c r="J32" s="79"/>
      <c r="K32" s="78"/>
      <c r="L32" s="79"/>
      <c r="M32" s="78"/>
      <c r="N32" s="79"/>
      <c r="O32" s="80"/>
      <c r="P32" s="61">
        <f>'参加ﾁｰﾑ一覧表'!$AD$193</f>
      </c>
      <c r="Q32" s="61">
        <f>'参加ﾁｰﾑ一覧表'!$AE$193</f>
      </c>
      <c r="R32" s="61">
        <f>'参加ﾁｰﾑ一覧表'!$AF$193</f>
      </c>
      <c r="S32" s="61">
        <f>'参加ﾁｰﾑ一覧表'!$AG$193</f>
      </c>
      <c r="T32" s="61">
        <f>'参加ﾁｰﾑ一覧表'!$AH$193</f>
      </c>
      <c r="U32" s="61">
        <f>'参加ﾁｰﾑ一覧表'!$AI$193</f>
      </c>
      <c r="V32" s="61">
        <f>'参加ﾁｰﾑ一覧表'!$AJ$193</f>
      </c>
      <c r="W32" s="61">
        <f>'参加ﾁｰﾑ一覧表'!$AK$193</f>
      </c>
      <c r="X32" s="61">
        <f>'参加ﾁｰﾑ一覧表'!$AL$193</f>
      </c>
      <c r="Y32" s="61" t="e">
        <f>'参加ﾁｰﾑ一覧表'!AA193</f>
        <v>#VALUE!</v>
      </c>
    </row>
    <row r="33" spans="1:25" ht="15" thickBot="1">
      <c r="A33" s="5">
        <v>30</v>
      </c>
      <c r="B33" s="64">
        <f>'参加ﾁｰﾑ一覧表'!AB194</f>
      </c>
      <c r="C33" s="65">
        <f>'参加ﾁｰﾑ一覧表'!AC194</f>
      </c>
      <c r="D33" s="81"/>
      <c r="E33" s="82"/>
      <c r="F33" s="83"/>
      <c r="G33" s="82"/>
      <c r="H33" s="83"/>
      <c r="I33" s="82"/>
      <c r="J33" s="83"/>
      <c r="K33" s="82"/>
      <c r="L33" s="83"/>
      <c r="M33" s="82"/>
      <c r="N33" s="83"/>
      <c r="O33" s="84"/>
      <c r="P33" s="61">
        <f>'参加ﾁｰﾑ一覧表'!$AD$194</f>
      </c>
      <c r="Q33" s="61">
        <f>'参加ﾁｰﾑ一覧表'!$AE$194</f>
      </c>
      <c r="R33" s="61">
        <f>'参加ﾁｰﾑ一覧表'!$AF$194</f>
      </c>
      <c r="S33" s="61">
        <f>'参加ﾁｰﾑ一覧表'!$AG$194</f>
      </c>
      <c r="T33" s="61">
        <f>'参加ﾁｰﾑ一覧表'!$AH$194</f>
      </c>
      <c r="U33" s="61">
        <f>'参加ﾁｰﾑ一覧表'!$AI$194</f>
      </c>
      <c r="V33" s="61">
        <f>'参加ﾁｰﾑ一覧表'!$AJ$194</f>
      </c>
      <c r="W33" s="61">
        <f>'参加ﾁｰﾑ一覧表'!$AK$194</f>
      </c>
      <c r="X33" s="61">
        <f>'参加ﾁｰﾑ一覧表'!$AL$194</f>
      </c>
      <c r="Y33" s="61" t="e">
        <f>'参加ﾁｰﾑ一覧表'!AA194</f>
        <v>#VALUE!</v>
      </c>
    </row>
    <row r="34" spans="1:25" ht="15" thickTop="1">
      <c r="A34" s="5">
        <v>31</v>
      </c>
      <c r="B34" s="66">
        <f>'参加ﾁｰﾑ一覧表'!AB195</f>
      </c>
      <c r="C34" s="67">
        <f>'参加ﾁｰﾑ一覧表'!AC195</f>
      </c>
      <c r="D34" s="72"/>
      <c r="E34" s="73"/>
      <c r="F34" s="74"/>
      <c r="G34" s="73"/>
      <c r="H34" s="74"/>
      <c r="I34" s="73"/>
      <c r="J34" s="74"/>
      <c r="K34" s="73"/>
      <c r="L34" s="74"/>
      <c r="M34" s="73"/>
      <c r="N34" s="74"/>
      <c r="O34" s="76"/>
      <c r="P34" s="61">
        <f>'参加ﾁｰﾑ一覧表'!$AD$195</f>
      </c>
      <c r="Q34" s="61">
        <f>'参加ﾁｰﾑ一覧表'!$AE$195</f>
      </c>
      <c r="R34" s="61">
        <f>'参加ﾁｰﾑ一覧表'!$AF$195</f>
      </c>
      <c r="S34" s="61">
        <f>'参加ﾁｰﾑ一覧表'!$AG$195</f>
      </c>
      <c r="T34" s="61">
        <f>'参加ﾁｰﾑ一覧表'!$AH$195</f>
      </c>
      <c r="U34" s="61">
        <f>'参加ﾁｰﾑ一覧表'!$AI$195</f>
      </c>
      <c r="V34" s="61">
        <f>'参加ﾁｰﾑ一覧表'!$AJ$195</f>
      </c>
      <c r="W34" s="61">
        <f>'参加ﾁｰﾑ一覧表'!$AK$195</f>
      </c>
      <c r="X34" s="61">
        <f>'参加ﾁｰﾑ一覧表'!$AL$195</f>
      </c>
      <c r="Y34" s="61" t="e">
        <f>'参加ﾁｰﾑ一覧表'!AA195</f>
        <v>#VALUE!</v>
      </c>
    </row>
    <row r="35" spans="1:25" ht="14.25">
      <c r="A35" s="5">
        <v>32</v>
      </c>
      <c r="B35" s="62">
        <f>'参加ﾁｰﾑ一覧表'!AB196</f>
      </c>
      <c r="C35" s="63">
        <f>'参加ﾁｰﾑ一覧表'!AC196</f>
      </c>
      <c r="D35" s="77"/>
      <c r="E35" s="78"/>
      <c r="F35" s="79"/>
      <c r="G35" s="78"/>
      <c r="H35" s="79"/>
      <c r="I35" s="78"/>
      <c r="J35" s="79"/>
      <c r="K35" s="78"/>
      <c r="L35" s="79"/>
      <c r="M35" s="78"/>
      <c r="N35" s="79"/>
      <c r="O35" s="80"/>
      <c r="P35" s="61">
        <f>'参加ﾁｰﾑ一覧表'!$AD$196</f>
      </c>
      <c r="Q35" s="61">
        <f>'参加ﾁｰﾑ一覧表'!$AE$196</f>
      </c>
      <c r="R35" s="61">
        <f>'参加ﾁｰﾑ一覧表'!$AF$196</f>
      </c>
      <c r="S35" s="61">
        <f>'参加ﾁｰﾑ一覧表'!$AG$196</f>
      </c>
      <c r="T35" s="61">
        <f>'参加ﾁｰﾑ一覧表'!$AH$196</f>
      </c>
      <c r="U35" s="61">
        <f>'参加ﾁｰﾑ一覧表'!$AI$196</f>
      </c>
      <c r="V35" s="61">
        <f>'参加ﾁｰﾑ一覧表'!$AJ$196</f>
      </c>
      <c r="W35" s="61">
        <f>'参加ﾁｰﾑ一覧表'!$AK$196</f>
      </c>
      <c r="X35" s="61">
        <f>'参加ﾁｰﾑ一覧表'!$AL$196</f>
      </c>
      <c r="Y35" s="61" t="e">
        <f>'参加ﾁｰﾑ一覧表'!AA196</f>
        <v>#VALUE!</v>
      </c>
    </row>
    <row r="36" spans="1:25" ht="14.25">
      <c r="A36" s="5">
        <v>33</v>
      </c>
      <c r="B36" s="62">
        <f>'参加ﾁｰﾑ一覧表'!AB197</f>
      </c>
      <c r="C36" s="63">
        <f>'参加ﾁｰﾑ一覧表'!AC197</f>
      </c>
      <c r="D36" s="77"/>
      <c r="E36" s="78"/>
      <c r="F36" s="79"/>
      <c r="G36" s="78"/>
      <c r="H36" s="79"/>
      <c r="I36" s="78"/>
      <c r="J36" s="79"/>
      <c r="K36" s="78"/>
      <c r="L36" s="79"/>
      <c r="M36" s="78"/>
      <c r="N36" s="79"/>
      <c r="O36" s="80"/>
      <c r="P36" s="61">
        <f>'参加ﾁｰﾑ一覧表'!$AD$197</f>
      </c>
      <c r="Q36" s="61">
        <f>'参加ﾁｰﾑ一覧表'!$AE$197</f>
      </c>
      <c r="R36" s="61">
        <f>'参加ﾁｰﾑ一覧表'!$AF$197</f>
      </c>
      <c r="S36" s="61">
        <f>'参加ﾁｰﾑ一覧表'!$AG$197</f>
      </c>
      <c r="T36" s="61">
        <f>'参加ﾁｰﾑ一覧表'!$AH$197</f>
      </c>
      <c r="U36" s="61">
        <f>'参加ﾁｰﾑ一覧表'!$AI$197</f>
      </c>
      <c r="V36" s="61">
        <f>'参加ﾁｰﾑ一覧表'!$AJ$197</f>
      </c>
      <c r="W36" s="61">
        <f>'参加ﾁｰﾑ一覧表'!$AK$197</f>
      </c>
      <c r="X36" s="61">
        <f>'参加ﾁｰﾑ一覧表'!$AL$197</f>
      </c>
      <c r="Y36" s="61" t="e">
        <f>'参加ﾁｰﾑ一覧表'!AA197</f>
        <v>#VALUE!</v>
      </c>
    </row>
    <row r="37" spans="1:25" ht="14.25">
      <c r="A37" s="5">
        <v>34</v>
      </c>
      <c r="B37" s="62">
        <f>'参加ﾁｰﾑ一覧表'!AB198</f>
      </c>
      <c r="C37" s="63">
        <f>'参加ﾁｰﾑ一覧表'!AC198</f>
      </c>
      <c r="D37" s="77"/>
      <c r="E37" s="78"/>
      <c r="F37" s="79"/>
      <c r="G37" s="78"/>
      <c r="H37" s="79"/>
      <c r="I37" s="78"/>
      <c r="J37" s="79"/>
      <c r="K37" s="78"/>
      <c r="L37" s="79"/>
      <c r="M37" s="78"/>
      <c r="N37" s="79"/>
      <c r="O37" s="80"/>
      <c r="P37" s="61">
        <f>'参加ﾁｰﾑ一覧表'!$AD$198</f>
      </c>
      <c r="Q37" s="61">
        <f>'参加ﾁｰﾑ一覧表'!$AE$198</f>
      </c>
      <c r="R37" s="61">
        <f>'参加ﾁｰﾑ一覧表'!$AF$198</f>
      </c>
      <c r="S37" s="61">
        <f>'参加ﾁｰﾑ一覧表'!$AG$198</f>
      </c>
      <c r="T37" s="61">
        <f>'参加ﾁｰﾑ一覧表'!$AH$198</f>
      </c>
      <c r="U37" s="61">
        <f>'参加ﾁｰﾑ一覧表'!$AI$198</f>
      </c>
      <c r="V37" s="61">
        <f>'参加ﾁｰﾑ一覧表'!$AJ$198</f>
      </c>
      <c r="W37" s="61">
        <f>'参加ﾁｰﾑ一覧表'!$AK$198</f>
      </c>
      <c r="X37" s="61">
        <f>'参加ﾁｰﾑ一覧表'!$AL$198</f>
      </c>
      <c r="Y37" s="61" t="e">
        <f>'参加ﾁｰﾑ一覧表'!AA198</f>
        <v>#VALUE!</v>
      </c>
    </row>
    <row r="38" spans="1:25" ht="15" thickBot="1">
      <c r="A38" s="5">
        <v>35</v>
      </c>
      <c r="B38" s="64">
        <f>'参加ﾁｰﾑ一覧表'!AB199</f>
      </c>
      <c r="C38" s="65">
        <f>'参加ﾁｰﾑ一覧表'!AC199</f>
      </c>
      <c r="D38" s="81"/>
      <c r="E38" s="82"/>
      <c r="F38" s="83"/>
      <c r="G38" s="82"/>
      <c r="H38" s="83"/>
      <c r="I38" s="82"/>
      <c r="J38" s="83"/>
      <c r="K38" s="82"/>
      <c r="L38" s="83"/>
      <c r="M38" s="82"/>
      <c r="N38" s="83"/>
      <c r="O38" s="84"/>
      <c r="P38" s="61">
        <f>'参加ﾁｰﾑ一覧表'!$AD$199</f>
      </c>
      <c r="Q38" s="61">
        <f>'参加ﾁｰﾑ一覧表'!$AE$199</f>
      </c>
      <c r="R38" s="61">
        <f>'参加ﾁｰﾑ一覧表'!$AF$199</f>
      </c>
      <c r="S38" s="61">
        <f>'参加ﾁｰﾑ一覧表'!$AG$199</f>
      </c>
      <c r="T38" s="61">
        <f>'参加ﾁｰﾑ一覧表'!$AH$199</f>
      </c>
      <c r="U38" s="61">
        <f>'参加ﾁｰﾑ一覧表'!$AI$199</f>
      </c>
      <c r="V38" s="61">
        <f>'参加ﾁｰﾑ一覧表'!$AJ$199</f>
      </c>
      <c r="W38" s="61">
        <f>'参加ﾁｰﾑ一覧表'!$AK$199</f>
      </c>
      <c r="X38" s="61">
        <f>'参加ﾁｰﾑ一覧表'!$AL$199</f>
      </c>
      <c r="Y38" s="61" t="e">
        <f>'参加ﾁｰﾑ一覧表'!AA199</f>
        <v>#VALUE!</v>
      </c>
    </row>
    <row r="39" spans="1:25" ht="15" thickTop="1">
      <c r="A39" s="5">
        <v>36</v>
      </c>
      <c r="B39" s="66">
        <f>'参加ﾁｰﾑ一覧表'!AB200</f>
      </c>
      <c r="C39" s="67">
        <f>'参加ﾁｰﾑ一覧表'!AC200</f>
      </c>
      <c r="D39" s="72"/>
      <c r="E39" s="73"/>
      <c r="F39" s="74"/>
      <c r="G39" s="73"/>
      <c r="H39" s="74"/>
      <c r="I39" s="73"/>
      <c r="J39" s="74"/>
      <c r="K39" s="73"/>
      <c r="L39" s="74"/>
      <c r="M39" s="73"/>
      <c r="N39" s="74"/>
      <c r="O39" s="76"/>
      <c r="P39" s="61">
        <f>'参加ﾁｰﾑ一覧表'!$AD$200</f>
      </c>
      <c r="Q39" s="61">
        <f>'参加ﾁｰﾑ一覧表'!$AE$200</f>
      </c>
      <c r="R39" s="61">
        <f>'参加ﾁｰﾑ一覧表'!$AF$200</f>
      </c>
      <c r="S39" s="61">
        <f>'参加ﾁｰﾑ一覧表'!$AG$200</f>
      </c>
      <c r="T39" s="61">
        <f>'参加ﾁｰﾑ一覧表'!$AH$200</f>
      </c>
      <c r="U39" s="61">
        <f>'参加ﾁｰﾑ一覧表'!$AI$200</f>
      </c>
      <c r="V39" s="61">
        <f>'参加ﾁｰﾑ一覧表'!$AJ$200</f>
      </c>
      <c r="W39" s="61">
        <f>'参加ﾁｰﾑ一覧表'!$AK$200</f>
      </c>
      <c r="X39" s="61">
        <f>'参加ﾁｰﾑ一覧表'!$AL$200</f>
      </c>
      <c r="Y39" s="61" t="e">
        <f>'参加ﾁｰﾑ一覧表'!AA200</f>
        <v>#VALUE!</v>
      </c>
    </row>
    <row r="40" spans="1:25" ht="14.25">
      <c r="A40" s="5">
        <v>37</v>
      </c>
      <c r="B40" s="62">
        <f>'参加ﾁｰﾑ一覧表'!AB201</f>
      </c>
      <c r="C40" s="63">
        <f>'参加ﾁｰﾑ一覧表'!AC201</f>
      </c>
      <c r="D40" s="77"/>
      <c r="E40" s="78"/>
      <c r="F40" s="79"/>
      <c r="G40" s="78"/>
      <c r="H40" s="79"/>
      <c r="I40" s="78"/>
      <c r="J40" s="79"/>
      <c r="K40" s="78"/>
      <c r="L40" s="79"/>
      <c r="M40" s="78"/>
      <c r="N40" s="79"/>
      <c r="O40" s="80"/>
      <c r="P40" s="61">
        <f>'参加ﾁｰﾑ一覧表'!$AD$201</f>
      </c>
      <c r="Q40" s="61">
        <f>'参加ﾁｰﾑ一覧表'!$AE$201</f>
      </c>
      <c r="R40" s="61">
        <f>'参加ﾁｰﾑ一覧表'!$AF$201</f>
      </c>
      <c r="S40" s="61">
        <f>'参加ﾁｰﾑ一覧表'!$AG$201</f>
      </c>
      <c r="T40" s="61">
        <f>'参加ﾁｰﾑ一覧表'!$AH$201</f>
      </c>
      <c r="U40" s="61">
        <f>'参加ﾁｰﾑ一覧表'!$AI$201</f>
      </c>
      <c r="V40" s="61">
        <f>'参加ﾁｰﾑ一覧表'!$AJ$201</f>
      </c>
      <c r="W40" s="61">
        <f>'参加ﾁｰﾑ一覧表'!$AK$201</f>
      </c>
      <c r="X40" s="61">
        <f>'参加ﾁｰﾑ一覧表'!$AL$201</f>
      </c>
      <c r="Y40" s="61" t="e">
        <f>'参加ﾁｰﾑ一覧表'!AA201</f>
        <v>#VALUE!</v>
      </c>
    </row>
    <row r="41" spans="1:25" ht="14.25">
      <c r="A41" s="5">
        <v>38</v>
      </c>
      <c r="B41" s="62">
        <f>'参加ﾁｰﾑ一覧表'!AB202</f>
      </c>
      <c r="C41" s="63">
        <f>'参加ﾁｰﾑ一覧表'!AC202</f>
      </c>
      <c r="D41" s="77"/>
      <c r="E41" s="78"/>
      <c r="F41" s="79"/>
      <c r="G41" s="78"/>
      <c r="H41" s="79"/>
      <c r="I41" s="78"/>
      <c r="J41" s="79"/>
      <c r="K41" s="78"/>
      <c r="L41" s="79"/>
      <c r="M41" s="78"/>
      <c r="N41" s="79"/>
      <c r="O41" s="80"/>
      <c r="P41" s="61">
        <f>'参加ﾁｰﾑ一覧表'!$AD$202</f>
      </c>
      <c r="Q41" s="61">
        <f>'参加ﾁｰﾑ一覧表'!$AE$202</f>
      </c>
      <c r="R41" s="61">
        <f>'参加ﾁｰﾑ一覧表'!$AF$202</f>
      </c>
      <c r="S41" s="61">
        <f>'参加ﾁｰﾑ一覧表'!$AG$202</f>
      </c>
      <c r="T41" s="61">
        <f>'参加ﾁｰﾑ一覧表'!$AH$202</f>
      </c>
      <c r="U41" s="61">
        <f>'参加ﾁｰﾑ一覧表'!$AI$202</f>
      </c>
      <c r="V41" s="61">
        <f>'参加ﾁｰﾑ一覧表'!$AJ$202</f>
      </c>
      <c r="W41" s="61">
        <f>'参加ﾁｰﾑ一覧表'!$AK$202</f>
      </c>
      <c r="X41" s="61">
        <f>'参加ﾁｰﾑ一覧表'!$AL$202</f>
      </c>
      <c r="Y41" s="61" t="e">
        <f>'参加ﾁｰﾑ一覧表'!AA202</f>
        <v>#VALUE!</v>
      </c>
    </row>
    <row r="42" spans="1:25" ht="14.25">
      <c r="A42" s="5">
        <v>39</v>
      </c>
      <c r="B42" s="62">
        <f>'参加ﾁｰﾑ一覧表'!AB203</f>
      </c>
      <c r="C42" s="63">
        <f>'参加ﾁｰﾑ一覧表'!AC203</f>
      </c>
      <c r="D42" s="77"/>
      <c r="E42" s="78"/>
      <c r="F42" s="79"/>
      <c r="G42" s="78"/>
      <c r="H42" s="79"/>
      <c r="I42" s="78"/>
      <c r="J42" s="79"/>
      <c r="K42" s="78"/>
      <c r="L42" s="79"/>
      <c r="M42" s="78"/>
      <c r="N42" s="79"/>
      <c r="O42" s="80"/>
      <c r="P42" s="61">
        <f>'参加ﾁｰﾑ一覧表'!$AD$203</f>
      </c>
      <c r="Q42" s="61">
        <f>'参加ﾁｰﾑ一覧表'!$AE$203</f>
      </c>
      <c r="R42" s="61">
        <f>'参加ﾁｰﾑ一覧表'!$AF$203</f>
      </c>
      <c r="S42" s="61">
        <f>'参加ﾁｰﾑ一覧表'!$AG$203</f>
      </c>
      <c r="T42" s="61">
        <f>'参加ﾁｰﾑ一覧表'!$AH$203</f>
      </c>
      <c r="U42" s="61">
        <f>'参加ﾁｰﾑ一覧表'!$AI$203</f>
      </c>
      <c r="V42" s="61">
        <f>'参加ﾁｰﾑ一覧表'!$AJ$203</f>
      </c>
      <c r="W42" s="61">
        <f>'参加ﾁｰﾑ一覧表'!$AK$203</f>
      </c>
      <c r="X42" s="61">
        <f>'参加ﾁｰﾑ一覧表'!$AL$203</f>
      </c>
      <c r="Y42" s="61" t="e">
        <f>'参加ﾁｰﾑ一覧表'!AA203</f>
        <v>#VALUE!</v>
      </c>
    </row>
    <row r="43" spans="1:25" ht="15" thickBot="1">
      <c r="A43" s="5">
        <v>40</v>
      </c>
      <c r="B43" s="64">
        <f>'参加ﾁｰﾑ一覧表'!AB204</f>
      </c>
      <c r="C43" s="65">
        <f>'参加ﾁｰﾑ一覧表'!AC204</f>
      </c>
      <c r="D43" s="81"/>
      <c r="E43" s="82"/>
      <c r="F43" s="83"/>
      <c r="G43" s="82"/>
      <c r="H43" s="83"/>
      <c r="I43" s="82"/>
      <c r="J43" s="83"/>
      <c r="K43" s="82"/>
      <c r="L43" s="83"/>
      <c r="M43" s="82"/>
      <c r="N43" s="83"/>
      <c r="O43" s="84"/>
      <c r="P43" s="61">
        <f>'参加ﾁｰﾑ一覧表'!$AD$204</f>
      </c>
      <c r="Q43" s="61">
        <f>'参加ﾁｰﾑ一覧表'!$AE$204</f>
      </c>
      <c r="R43" s="61">
        <f>'参加ﾁｰﾑ一覧表'!$AF$204</f>
      </c>
      <c r="S43" s="61">
        <f>'参加ﾁｰﾑ一覧表'!$AG$204</f>
      </c>
      <c r="T43" s="61">
        <f>'参加ﾁｰﾑ一覧表'!$AH$204</f>
      </c>
      <c r="U43" s="61">
        <f>'参加ﾁｰﾑ一覧表'!$AI$204</f>
      </c>
      <c r="V43" s="61">
        <f>'参加ﾁｰﾑ一覧表'!$AJ$204</f>
      </c>
      <c r="W43" s="61">
        <f>'参加ﾁｰﾑ一覧表'!$AK$204</f>
      </c>
      <c r="X43" s="61">
        <f>'参加ﾁｰﾑ一覧表'!$AL$204</f>
      </c>
      <c r="Y43" s="61" t="e">
        <f>'参加ﾁｰﾑ一覧表'!AA204</f>
        <v>#VALUE!</v>
      </c>
    </row>
    <row r="44" spans="1:25" ht="15" thickTop="1">
      <c r="A44" s="5">
        <v>41</v>
      </c>
      <c r="B44" s="66">
        <f>'参加ﾁｰﾑ一覧表'!AB205</f>
      </c>
      <c r="C44" s="67">
        <f>'参加ﾁｰﾑ一覧表'!AC205</f>
      </c>
      <c r="D44" s="72"/>
      <c r="E44" s="73"/>
      <c r="F44" s="74"/>
      <c r="G44" s="73"/>
      <c r="H44" s="74"/>
      <c r="I44" s="73"/>
      <c r="J44" s="74"/>
      <c r="K44" s="73"/>
      <c r="L44" s="74"/>
      <c r="M44" s="73"/>
      <c r="N44" s="74"/>
      <c r="O44" s="76"/>
      <c r="P44" s="61">
        <f>'参加ﾁｰﾑ一覧表'!$AD$205</f>
      </c>
      <c r="Q44" s="61">
        <f>'参加ﾁｰﾑ一覧表'!$AE$205</f>
      </c>
      <c r="R44" s="61">
        <f>'参加ﾁｰﾑ一覧表'!$AF$205</f>
      </c>
      <c r="S44" s="61">
        <f>'参加ﾁｰﾑ一覧表'!$AG$205</f>
      </c>
      <c r="T44" s="61">
        <f>'参加ﾁｰﾑ一覧表'!$AH$205</f>
      </c>
      <c r="U44" s="61">
        <f>'参加ﾁｰﾑ一覧表'!$AI$205</f>
      </c>
      <c r="V44" s="61">
        <f>'参加ﾁｰﾑ一覧表'!$AJ$205</f>
      </c>
      <c r="W44" s="61">
        <f>'参加ﾁｰﾑ一覧表'!$AK$205</f>
      </c>
      <c r="X44" s="61">
        <f>'参加ﾁｰﾑ一覧表'!$AL$205</f>
      </c>
      <c r="Y44" s="61" t="e">
        <f>'参加ﾁｰﾑ一覧表'!AA205</f>
        <v>#VALUE!</v>
      </c>
    </row>
    <row r="45" spans="1:25" ht="14.25">
      <c r="A45" s="5">
        <v>42</v>
      </c>
      <c r="B45" s="62">
        <f>'参加ﾁｰﾑ一覧表'!AB206</f>
      </c>
      <c r="C45" s="63">
        <f>'参加ﾁｰﾑ一覧表'!AC206</f>
      </c>
      <c r="D45" s="77"/>
      <c r="E45" s="78"/>
      <c r="F45" s="79"/>
      <c r="G45" s="78"/>
      <c r="H45" s="79"/>
      <c r="I45" s="78"/>
      <c r="J45" s="79"/>
      <c r="K45" s="78"/>
      <c r="L45" s="79"/>
      <c r="M45" s="78"/>
      <c r="N45" s="79"/>
      <c r="O45" s="80"/>
      <c r="P45" s="61">
        <f>'参加ﾁｰﾑ一覧表'!$AD$206</f>
      </c>
      <c r="Q45" s="61">
        <f>'参加ﾁｰﾑ一覧表'!$AE$206</f>
      </c>
      <c r="R45" s="61">
        <f>'参加ﾁｰﾑ一覧表'!$AF$206</f>
      </c>
      <c r="S45" s="61">
        <f>'参加ﾁｰﾑ一覧表'!$AG$206</f>
      </c>
      <c r="T45" s="61">
        <f>'参加ﾁｰﾑ一覧表'!$AH$206</f>
      </c>
      <c r="U45" s="61">
        <f>'参加ﾁｰﾑ一覧表'!$AI$206</f>
      </c>
      <c r="V45" s="61">
        <f>'参加ﾁｰﾑ一覧表'!$AJ$206</f>
      </c>
      <c r="W45" s="61">
        <f>'参加ﾁｰﾑ一覧表'!$AK$206</f>
      </c>
      <c r="X45" s="61">
        <f>'参加ﾁｰﾑ一覧表'!$AL$206</f>
      </c>
      <c r="Y45" s="61" t="e">
        <f>'参加ﾁｰﾑ一覧表'!AA206</f>
        <v>#VALUE!</v>
      </c>
    </row>
    <row r="46" spans="1:25" ht="14.25">
      <c r="A46" s="5">
        <v>43</v>
      </c>
      <c r="B46" s="62">
        <f>'参加ﾁｰﾑ一覧表'!AB207</f>
      </c>
      <c r="C46" s="63">
        <f>'参加ﾁｰﾑ一覧表'!AC207</f>
      </c>
      <c r="D46" s="77"/>
      <c r="E46" s="78"/>
      <c r="F46" s="79"/>
      <c r="G46" s="78"/>
      <c r="H46" s="79"/>
      <c r="I46" s="78"/>
      <c r="J46" s="79"/>
      <c r="K46" s="78"/>
      <c r="L46" s="79"/>
      <c r="M46" s="78"/>
      <c r="N46" s="79"/>
      <c r="O46" s="80"/>
      <c r="P46" s="61">
        <f>'参加ﾁｰﾑ一覧表'!$AD$207</f>
      </c>
      <c r="Q46" s="61">
        <f>'参加ﾁｰﾑ一覧表'!$AE$207</f>
      </c>
      <c r="R46" s="61">
        <f>'参加ﾁｰﾑ一覧表'!$AF$207</f>
      </c>
      <c r="S46" s="61">
        <f>'参加ﾁｰﾑ一覧表'!$AG$207</f>
      </c>
      <c r="T46" s="61">
        <f>'参加ﾁｰﾑ一覧表'!$AH$207</f>
      </c>
      <c r="U46" s="61">
        <f>'参加ﾁｰﾑ一覧表'!$AI$207</f>
      </c>
      <c r="V46" s="61">
        <f>'参加ﾁｰﾑ一覧表'!$AJ$207</f>
      </c>
      <c r="W46" s="61">
        <f>'参加ﾁｰﾑ一覧表'!$AK$207</f>
      </c>
      <c r="X46" s="61">
        <f>'参加ﾁｰﾑ一覧表'!$AL$207</f>
      </c>
      <c r="Y46" s="61" t="e">
        <f>'参加ﾁｰﾑ一覧表'!AA207</f>
        <v>#VALUE!</v>
      </c>
    </row>
    <row r="47" spans="1:25" ht="14.25">
      <c r="A47" s="5">
        <v>44</v>
      </c>
      <c r="B47" s="62">
        <f>'参加ﾁｰﾑ一覧表'!AB208</f>
      </c>
      <c r="C47" s="63">
        <f>'参加ﾁｰﾑ一覧表'!AC208</f>
      </c>
      <c r="D47" s="77"/>
      <c r="E47" s="78"/>
      <c r="F47" s="79"/>
      <c r="G47" s="78"/>
      <c r="H47" s="79"/>
      <c r="I47" s="78"/>
      <c r="J47" s="79"/>
      <c r="K47" s="78"/>
      <c r="L47" s="79"/>
      <c r="M47" s="78"/>
      <c r="N47" s="79"/>
      <c r="O47" s="80"/>
      <c r="P47" s="61">
        <f>'参加ﾁｰﾑ一覧表'!$AD$208</f>
      </c>
      <c r="Q47" s="61">
        <f>'参加ﾁｰﾑ一覧表'!$AE$208</f>
      </c>
      <c r="R47" s="61">
        <f>'参加ﾁｰﾑ一覧表'!$AF$208</f>
      </c>
      <c r="S47" s="61">
        <f>'参加ﾁｰﾑ一覧表'!$AG$208</f>
      </c>
      <c r="T47" s="61">
        <f>'参加ﾁｰﾑ一覧表'!$AH$208</f>
      </c>
      <c r="U47" s="61">
        <f>'参加ﾁｰﾑ一覧表'!$AI$208</f>
      </c>
      <c r="V47" s="61">
        <f>'参加ﾁｰﾑ一覧表'!$AJ$208</f>
      </c>
      <c r="W47" s="61">
        <f>'参加ﾁｰﾑ一覧表'!$AK$208</f>
      </c>
      <c r="X47" s="61">
        <f>'参加ﾁｰﾑ一覧表'!$AL$208</f>
      </c>
      <c r="Y47" s="61" t="e">
        <f>'参加ﾁｰﾑ一覧表'!AA208</f>
        <v>#VALUE!</v>
      </c>
    </row>
    <row r="48" spans="1:25" ht="15" thickBot="1">
      <c r="A48" s="5">
        <v>45</v>
      </c>
      <c r="B48" s="68">
        <f>'参加ﾁｰﾑ一覧表'!AB209</f>
      </c>
      <c r="C48" s="69">
        <f>'参加ﾁｰﾑ一覧表'!AC209</f>
      </c>
      <c r="D48" s="85"/>
      <c r="E48" s="86"/>
      <c r="F48" s="87"/>
      <c r="G48" s="86"/>
      <c r="H48" s="87"/>
      <c r="I48" s="86"/>
      <c r="J48" s="87"/>
      <c r="K48" s="86"/>
      <c r="L48" s="87"/>
      <c r="M48" s="86"/>
      <c r="N48" s="87"/>
      <c r="O48" s="90"/>
      <c r="P48" s="61">
        <f>'参加ﾁｰﾑ一覧表'!$AD$209</f>
      </c>
      <c r="Q48" s="61">
        <f>'参加ﾁｰﾑ一覧表'!$AE$209</f>
      </c>
      <c r="R48" s="61">
        <f>'参加ﾁｰﾑ一覧表'!$AF$209</f>
      </c>
      <c r="S48" s="61">
        <f>'参加ﾁｰﾑ一覧表'!$AG$209</f>
      </c>
      <c r="T48" s="61">
        <f>'参加ﾁｰﾑ一覧表'!$AH$209</f>
      </c>
      <c r="U48" s="61">
        <f>'参加ﾁｰﾑ一覧表'!$AI$209</f>
      </c>
      <c r="V48" s="61">
        <f>'参加ﾁｰﾑ一覧表'!$AJ$209</f>
      </c>
      <c r="W48" s="61">
        <f>'参加ﾁｰﾑ一覧表'!$AK$209</f>
      </c>
      <c r="X48" s="61">
        <f>'参加ﾁｰﾑ一覧表'!$AL$209</f>
      </c>
      <c r="Y48" s="61" t="e">
        <f>'参加ﾁｰﾑ一覧表'!AA209</f>
        <v>#VALUE!</v>
      </c>
    </row>
    <row r="49" ht="14.25">
      <c r="A49" s="70"/>
    </row>
  </sheetData>
  <mergeCells count="1">
    <mergeCell ref="B1:O1"/>
  </mergeCells>
  <dataValidations count="4">
    <dataValidation type="whole" allowBlank="1" showInputMessage="1" showErrorMessage="1" errorTitle="注意！" error="このセルの内容は変更できません。" sqref="P1:IV65536 O1 M1 K1 I1 G1 E1 N1:N3 L1:L3 J1:J3 H1:H3 F1:F3 D49:O65536 D1:D3 O3 M3 K3 I3 G3 E3 A1:C65536">
      <formula1>9999</formula1>
      <formula2>9999</formula2>
    </dataValidation>
    <dataValidation type="whole" allowBlank="1" showInputMessage="1" showErrorMessage="1" prompt="このセルには順位を入力して下さい。" errorTitle="注意！" error="このセルには1〜45の着順を入力して下さい。" sqref="L4:L48 D4:D48 F4:F48 H4:H48 J4:J48 N4:N48">
      <formula1>1</formula1>
      <formula2>45</formula2>
    </dataValidation>
    <dataValidation type="time" allowBlank="1" showInputMessage="1" showErrorMessage="1" prompt="このセルには通過時間を入力して下さい。" errorTitle="注意！" error="このセルには通過時間を「0:00:00」の形式で入力して下さい。" sqref="M4:M48 O4:O48 G4:G48 I4:I48 K4:K48 E4:E48">
      <formula1>0</formula1>
      <formula2>0.08332175925925926</formula2>
    </dataValidation>
    <dataValidation type="decimal" allowBlank="1" showInputMessage="1" showErrorMessage="1" prompt="このセルには区間距離を入力して下さい。" errorTitle="注意！" error="このセルには1〜6の区間キロ数を入力して下さい。" sqref="E2 G2 I2 K2 M2 O2">
      <formula1>1</formula1>
      <formula2>6</formula2>
    </dataValidation>
  </dataValidations>
  <printOptions/>
  <pageMargins left="0.75" right="0.75" top="1" bottom="1" header="0.5" footer="0.5"/>
  <pageSetup orientation="portrait" paperSize="9" r:id="rId2"/>
  <headerFooter alignWithMargins="0">
    <oddHeader>&amp;C&amp;A</oddHeader>
    <oddFooter>&amp;C- &amp;P -</oddFooter>
  </headerFooter>
  <drawing r:id="rId1"/>
</worksheet>
</file>

<file path=xl/worksheets/sheet5.xml><?xml version="1.0" encoding="utf-8"?>
<worksheet xmlns="http://schemas.openxmlformats.org/spreadsheetml/2006/main" xmlns:r="http://schemas.openxmlformats.org/officeDocument/2006/relationships">
  <sheetPr codeName="Sheet5"/>
  <dimension ref="A1:J97"/>
  <sheetViews>
    <sheetView showGridLines="0" showZeros="0" showOutlineSymbols="0" view="pageBreakPreview" zoomScale="60" workbookViewId="0" topLeftCell="A1">
      <selection activeCell="A1" sqref="A1"/>
    </sheetView>
  </sheetViews>
  <sheetFormatPr defaultColWidth="8.796875" defaultRowHeight="15"/>
  <cols>
    <col min="1" max="1" width="0.8984375" style="91" customWidth="1"/>
    <col min="2" max="2" width="4.59765625" style="195" customWidth="1"/>
    <col min="3" max="3" width="10.3984375" style="91" customWidth="1"/>
    <col min="4" max="4" width="22.5" style="91" customWidth="1"/>
    <col min="5" max="5" width="10.59765625" style="91" customWidth="1"/>
    <col min="6" max="6" width="5.5" style="195" bestFit="1" customWidth="1"/>
    <col min="7" max="7" width="10.59765625" style="91" customWidth="1"/>
    <col min="8" max="8" width="5.5" style="195" bestFit="1" customWidth="1"/>
    <col min="9" max="9" width="1.59765625" style="91" customWidth="1"/>
    <col min="10" max="10" width="15.59765625" style="91" customWidth="1"/>
    <col min="11" max="16384" width="10.59765625" style="91" customWidth="1"/>
  </cols>
  <sheetData>
    <row r="1" spans="2:8" ht="21.75" thickBot="1">
      <c r="B1" s="309" t="s">
        <v>1090</v>
      </c>
      <c r="C1" s="309"/>
      <c r="D1" s="309"/>
      <c r="E1" s="308" t="str">
        <f>'参加ﾁｰﾑ一覧表'!$E$2</f>
        <v>滋賀県中学校駅伝競走大会</v>
      </c>
      <c r="F1" s="433"/>
      <c r="G1" s="309"/>
      <c r="H1" s="302"/>
    </row>
    <row r="2" spans="2:10" s="324" customFormat="1" ht="24" customHeight="1" thickBot="1">
      <c r="B2" s="518" t="s">
        <v>1091</v>
      </c>
      <c r="C2" s="361"/>
      <c r="D2" s="326" t="s">
        <v>1092</v>
      </c>
      <c r="E2" s="325" t="s">
        <v>1093</v>
      </c>
      <c r="F2" s="326"/>
      <c r="G2" s="325" t="s">
        <v>1094</v>
      </c>
      <c r="H2" s="326"/>
      <c r="J2" s="323" t="s">
        <v>1095</v>
      </c>
    </row>
    <row r="3" spans="1:10" s="334" customFormat="1" ht="24" customHeight="1" thickTop="1">
      <c r="A3" s="329">
        <v>1</v>
      </c>
      <c r="B3" s="406" t="s">
        <v>1125</v>
      </c>
      <c r="C3" s="330" t="s">
        <v>1125</v>
      </c>
      <c r="D3" s="331" t="s">
        <v>1125</v>
      </c>
      <c r="E3" s="332">
        <v>0</v>
      </c>
      <c r="F3" s="434" t="s">
        <v>1125</v>
      </c>
      <c r="G3" s="333">
        <v>0</v>
      </c>
      <c r="H3" s="434" t="s">
        <v>1125</v>
      </c>
      <c r="J3" s="335"/>
    </row>
    <row r="4" spans="1:10" s="334" customFormat="1" ht="24" customHeight="1" thickBot="1">
      <c r="A4" s="329">
        <v>2</v>
      </c>
      <c r="B4" s="407" t="s">
        <v>1125</v>
      </c>
      <c r="C4" s="336" t="s">
        <v>1125</v>
      </c>
      <c r="D4" s="331" t="s">
        <v>1125</v>
      </c>
      <c r="E4" s="332">
        <v>0</v>
      </c>
      <c r="F4" s="434" t="s">
        <v>1125</v>
      </c>
      <c r="G4" s="337">
        <v>0</v>
      </c>
      <c r="H4" s="453" t="s">
        <v>1125</v>
      </c>
      <c r="J4" s="338"/>
    </row>
    <row r="5" spans="1:8" s="334" customFormat="1" ht="24" customHeight="1" thickBot="1">
      <c r="A5" s="329">
        <v>3</v>
      </c>
      <c r="B5" s="407" t="s">
        <v>1125</v>
      </c>
      <c r="C5" s="336" t="s">
        <v>1125</v>
      </c>
      <c r="D5" s="331" t="s">
        <v>1125</v>
      </c>
      <c r="E5" s="332">
        <v>0</v>
      </c>
      <c r="F5" s="434" t="s">
        <v>1125</v>
      </c>
      <c r="G5" s="337">
        <v>0</v>
      </c>
      <c r="H5" s="453" t="s">
        <v>1125</v>
      </c>
    </row>
    <row r="6" spans="1:10" s="334" customFormat="1" ht="24" customHeight="1" thickBot="1">
      <c r="A6" s="329">
        <v>4</v>
      </c>
      <c r="B6" s="407" t="s">
        <v>1125</v>
      </c>
      <c r="C6" s="336" t="s">
        <v>1125</v>
      </c>
      <c r="D6" s="331" t="s">
        <v>1125</v>
      </c>
      <c r="E6" s="332">
        <v>0</v>
      </c>
      <c r="F6" s="434" t="s">
        <v>1125</v>
      </c>
      <c r="G6" s="337">
        <v>0</v>
      </c>
      <c r="H6" s="453" t="s">
        <v>1125</v>
      </c>
      <c r="J6" s="339" t="s">
        <v>1096</v>
      </c>
    </row>
    <row r="7" spans="1:10" s="334" customFormat="1" ht="24" customHeight="1" thickBot="1" thickTop="1">
      <c r="A7" s="329">
        <v>5</v>
      </c>
      <c r="B7" s="408" t="s">
        <v>1125</v>
      </c>
      <c r="C7" s="340" t="s">
        <v>1125</v>
      </c>
      <c r="D7" s="341" t="s">
        <v>1125</v>
      </c>
      <c r="E7" s="342">
        <v>0</v>
      </c>
      <c r="F7" s="435" t="s">
        <v>1125</v>
      </c>
      <c r="G7" s="343">
        <v>0</v>
      </c>
      <c r="H7" s="435" t="s">
        <v>1125</v>
      </c>
      <c r="J7" s="344"/>
    </row>
    <row r="8" spans="1:10" s="334" customFormat="1" ht="24" customHeight="1">
      <c r="A8" s="329">
        <v>6</v>
      </c>
      <c r="B8" s="409" t="s">
        <v>1125</v>
      </c>
      <c r="C8" s="345" t="s">
        <v>1125</v>
      </c>
      <c r="D8" s="331" t="s">
        <v>1125</v>
      </c>
      <c r="E8" s="332">
        <v>0</v>
      </c>
      <c r="F8" s="434" t="s">
        <v>1125</v>
      </c>
      <c r="G8" s="333">
        <v>0</v>
      </c>
      <c r="H8" s="434" t="s">
        <v>1125</v>
      </c>
      <c r="J8" s="346"/>
    </row>
    <row r="9" spans="1:10" s="334" customFormat="1" ht="24" customHeight="1">
      <c r="A9" s="329">
        <v>7</v>
      </c>
      <c r="B9" s="407" t="s">
        <v>1125</v>
      </c>
      <c r="C9" s="336" t="s">
        <v>1125</v>
      </c>
      <c r="D9" s="331" t="s">
        <v>1125</v>
      </c>
      <c r="E9" s="332">
        <v>0</v>
      </c>
      <c r="F9" s="434" t="s">
        <v>1125</v>
      </c>
      <c r="G9" s="337">
        <v>0</v>
      </c>
      <c r="H9" s="453" t="s">
        <v>1125</v>
      </c>
      <c r="J9" s="346"/>
    </row>
    <row r="10" spans="1:10" s="334" customFormat="1" ht="24" customHeight="1">
      <c r="A10" s="329">
        <v>8</v>
      </c>
      <c r="B10" s="407" t="s">
        <v>1125</v>
      </c>
      <c r="C10" s="336" t="s">
        <v>1125</v>
      </c>
      <c r="D10" s="331" t="s">
        <v>1125</v>
      </c>
      <c r="E10" s="332">
        <v>0</v>
      </c>
      <c r="F10" s="434" t="s">
        <v>1125</v>
      </c>
      <c r="G10" s="337">
        <v>0</v>
      </c>
      <c r="H10" s="453" t="s">
        <v>1125</v>
      </c>
      <c r="J10" s="346"/>
    </row>
    <row r="11" spans="1:10" s="334" customFormat="1" ht="24" customHeight="1">
      <c r="A11" s="329">
        <v>9</v>
      </c>
      <c r="B11" s="407" t="s">
        <v>1125</v>
      </c>
      <c r="C11" s="336" t="s">
        <v>1125</v>
      </c>
      <c r="D11" s="331" t="s">
        <v>1125</v>
      </c>
      <c r="E11" s="332">
        <v>0</v>
      </c>
      <c r="F11" s="434" t="s">
        <v>1125</v>
      </c>
      <c r="G11" s="337">
        <v>0</v>
      </c>
      <c r="H11" s="453" t="s">
        <v>1125</v>
      </c>
      <c r="J11" s="346"/>
    </row>
    <row r="12" spans="1:10" s="334" customFormat="1" ht="24" customHeight="1" thickBot="1">
      <c r="A12" s="329">
        <v>10</v>
      </c>
      <c r="B12" s="408" t="s">
        <v>1125</v>
      </c>
      <c r="C12" s="340" t="s">
        <v>1125</v>
      </c>
      <c r="D12" s="341" t="s">
        <v>1125</v>
      </c>
      <c r="E12" s="342">
        <v>0</v>
      </c>
      <c r="F12" s="435" t="s">
        <v>1125</v>
      </c>
      <c r="G12" s="343">
        <v>0</v>
      </c>
      <c r="H12" s="435" t="s">
        <v>1125</v>
      </c>
      <c r="J12" s="347"/>
    </row>
    <row r="13" spans="1:8" s="334" customFormat="1" ht="24" customHeight="1" thickBot="1">
      <c r="A13" s="329">
        <v>11</v>
      </c>
      <c r="B13" s="409" t="s">
        <v>1125</v>
      </c>
      <c r="C13" s="345" t="s">
        <v>1125</v>
      </c>
      <c r="D13" s="331" t="s">
        <v>1125</v>
      </c>
      <c r="E13" s="332">
        <v>0</v>
      </c>
      <c r="F13" s="434" t="s">
        <v>1125</v>
      </c>
      <c r="G13" s="333">
        <v>0</v>
      </c>
      <c r="H13" s="434" t="s">
        <v>1125</v>
      </c>
    </row>
    <row r="14" spans="1:10" s="334" customFormat="1" ht="24" customHeight="1" thickBot="1">
      <c r="A14" s="329">
        <v>12</v>
      </c>
      <c r="B14" s="407" t="s">
        <v>1125</v>
      </c>
      <c r="C14" s="336" t="s">
        <v>1125</v>
      </c>
      <c r="D14" s="331" t="s">
        <v>1125</v>
      </c>
      <c r="E14" s="332">
        <v>0</v>
      </c>
      <c r="F14" s="434" t="s">
        <v>1125</v>
      </c>
      <c r="G14" s="337">
        <v>0</v>
      </c>
      <c r="H14" s="453" t="s">
        <v>1125</v>
      </c>
      <c r="J14" s="339" t="s">
        <v>654</v>
      </c>
    </row>
    <row r="15" spans="1:10" s="334" customFormat="1" ht="24" customHeight="1" thickTop="1">
      <c r="A15" s="329">
        <v>13</v>
      </c>
      <c r="B15" s="407" t="s">
        <v>1125</v>
      </c>
      <c r="C15" s="336" t="s">
        <v>1125</v>
      </c>
      <c r="D15" s="331" t="s">
        <v>1125</v>
      </c>
      <c r="E15" s="332">
        <v>0</v>
      </c>
      <c r="F15" s="434" t="s">
        <v>1125</v>
      </c>
      <c r="G15" s="337">
        <v>0</v>
      </c>
      <c r="H15" s="453" t="s">
        <v>1125</v>
      </c>
      <c r="J15" s="348"/>
    </row>
    <row r="16" spans="1:10" s="334" customFormat="1" ht="24" customHeight="1" thickBot="1">
      <c r="A16" s="329">
        <v>14</v>
      </c>
      <c r="B16" s="407" t="s">
        <v>1125</v>
      </c>
      <c r="C16" s="336" t="s">
        <v>1125</v>
      </c>
      <c r="D16" s="331" t="s">
        <v>1125</v>
      </c>
      <c r="E16" s="332">
        <v>0</v>
      </c>
      <c r="F16" s="434" t="s">
        <v>1125</v>
      </c>
      <c r="G16" s="337">
        <v>0</v>
      </c>
      <c r="H16" s="453" t="s">
        <v>1125</v>
      </c>
      <c r="J16" s="349"/>
    </row>
    <row r="17" spans="1:8" s="334" customFormat="1" ht="24" customHeight="1" thickBot="1">
      <c r="A17" s="329">
        <v>15</v>
      </c>
      <c r="B17" s="408" t="s">
        <v>1125</v>
      </c>
      <c r="C17" s="340" t="s">
        <v>1125</v>
      </c>
      <c r="D17" s="341" t="s">
        <v>1125</v>
      </c>
      <c r="E17" s="342">
        <v>0</v>
      </c>
      <c r="F17" s="435" t="s">
        <v>1125</v>
      </c>
      <c r="G17" s="343">
        <v>0</v>
      </c>
      <c r="H17" s="435" t="s">
        <v>1125</v>
      </c>
    </row>
    <row r="18" spans="1:8" s="334" customFormat="1" ht="24" customHeight="1">
      <c r="A18" s="329">
        <v>16</v>
      </c>
      <c r="B18" s="409" t="s">
        <v>1125</v>
      </c>
      <c r="C18" s="345" t="s">
        <v>1125</v>
      </c>
      <c r="D18" s="331" t="s">
        <v>1125</v>
      </c>
      <c r="E18" s="332">
        <v>0</v>
      </c>
      <c r="F18" s="434" t="s">
        <v>1125</v>
      </c>
      <c r="G18" s="333">
        <v>0</v>
      </c>
      <c r="H18" s="434" t="s">
        <v>1125</v>
      </c>
    </row>
    <row r="19" spans="1:8" s="334" customFormat="1" ht="24" customHeight="1">
      <c r="A19" s="329">
        <v>17</v>
      </c>
      <c r="B19" s="407" t="s">
        <v>1125</v>
      </c>
      <c r="C19" s="336" t="s">
        <v>1125</v>
      </c>
      <c r="D19" s="331" t="s">
        <v>1125</v>
      </c>
      <c r="E19" s="332">
        <v>0</v>
      </c>
      <c r="F19" s="434" t="s">
        <v>1125</v>
      </c>
      <c r="G19" s="337">
        <v>0</v>
      </c>
      <c r="H19" s="453" t="s">
        <v>1125</v>
      </c>
    </row>
    <row r="20" spans="1:8" s="334" customFormat="1" ht="24" customHeight="1">
      <c r="A20" s="329">
        <v>18</v>
      </c>
      <c r="B20" s="407" t="s">
        <v>1125</v>
      </c>
      <c r="C20" s="336" t="s">
        <v>1125</v>
      </c>
      <c r="D20" s="331" t="s">
        <v>1125</v>
      </c>
      <c r="E20" s="332">
        <v>0</v>
      </c>
      <c r="F20" s="434" t="s">
        <v>1125</v>
      </c>
      <c r="G20" s="337">
        <v>0</v>
      </c>
      <c r="H20" s="453" t="s">
        <v>1125</v>
      </c>
    </row>
    <row r="21" spans="1:8" s="334" customFormat="1" ht="24" customHeight="1">
      <c r="A21" s="329">
        <v>19</v>
      </c>
      <c r="B21" s="407" t="s">
        <v>1125</v>
      </c>
      <c r="C21" s="336" t="s">
        <v>1125</v>
      </c>
      <c r="D21" s="331" t="s">
        <v>1125</v>
      </c>
      <c r="E21" s="332">
        <v>0</v>
      </c>
      <c r="F21" s="434" t="s">
        <v>1125</v>
      </c>
      <c r="G21" s="337">
        <v>0</v>
      </c>
      <c r="H21" s="453" t="s">
        <v>1125</v>
      </c>
    </row>
    <row r="22" spans="1:8" s="334" customFormat="1" ht="24" customHeight="1" thickBot="1">
      <c r="A22" s="329">
        <v>20</v>
      </c>
      <c r="B22" s="408" t="s">
        <v>1125</v>
      </c>
      <c r="C22" s="340" t="s">
        <v>1125</v>
      </c>
      <c r="D22" s="341" t="s">
        <v>1125</v>
      </c>
      <c r="E22" s="342">
        <v>0</v>
      </c>
      <c r="F22" s="435" t="s">
        <v>1125</v>
      </c>
      <c r="G22" s="343">
        <v>0</v>
      </c>
      <c r="H22" s="435" t="s">
        <v>1125</v>
      </c>
    </row>
    <row r="23" spans="1:8" s="334" customFormat="1" ht="24" customHeight="1">
      <c r="A23" s="329">
        <v>21</v>
      </c>
      <c r="B23" s="409" t="s">
        <v>1125</v>
      </c>
      <c r="C23" s="345" t="s">
        <v>1125</v>
      </c>
      <c r="D23" s="331" t="s">
        <v>1125</v>
      </c>
      <c r="E23" s="332">
        <v>0</v>
      </c>
      <c r="F23" s="434" t="s">
        <v>1125</v>
      </c>
      <c r="G23" s="333">
        <v>0</v>
      </c>
      <c r="H23" s="434" t="s">
        <v>1125</v>
      </c>
    </row>
    <row r="24" spans="1:8" s="334" customFormat="1" ht="24" customHeight="1">
      <c r="A24" s="329">
        <v>22</v>
      </c>
      <c r="B24" s="407" t="s">
        <v>1125</v>
      </c>
      <c r="C24" s="336" t="s">
        <v>1125</v>
      </c>
      <c r="D24" s="331" t="s">
        <v>1125</v>
      </c>
      <c r="E24" s="332">
        <v>0</v>
      </c>
      <c r="F24" s="434" t="s">
        <v>1125</v>
      </c>
      <c r="G24" s="337">
        <v>0</v>
      </c>
      <c r="H24" s="453" t="s">
        <v>1125</v>
      </c>
    </row>
    <row r="25" spans="1:8" s="334" customFormat="1" ht="24" customHeight="1">
      <c r="A25" s="329">
        <v>23</v>
      </c>
      <c r="B25" s="407" t="s">
        <v>1125</v>
      </c>
      <c r="C25" s="336" t="s">
        <v>1125</v>
      </c>
      <c r="D25" s="331" t="s">
        <v>1125</v>
      </c>
      <c r="E25" s="332">
        <v>0</v>
      </c>
      <c r="F25" s="434" t="s">
        <v>1125</v>
      </c>
      <c r="G25" s="337">
        <v>0</v>
      </c>
      <c r="H25" s="453" t="s">
        <v>1125</v>
      </c>
    </row>
    <row r="26" spans="1:8" s="334" customFormat="1" ht="24" customHeight="1">
      <c r="A26" s="329">
        <v>24</v>
      </c>
      <c r="B26" s="407" t="s">
        <v>1125</v>
      </c>
      <c r="C26" s="336" t="s">
        <v>1125</v>
      </c>
      <c r="D26" s="331" t="s">
        <v>1125</v>
      </c>
      <c r="E26" s="332">
        <v>0</v>
      </c>
      <c r="F26" s="434" t="s">
        <v>1125</v>
      </c>
      <c r="G26" s="337">
        <v>0</v>
      </c>
      <c r="H26" s="453" t="s">
        <v>1125</v>
      </c>
    </row>
    <row r="27" spans="1:8" s="334" customFormat="1" ht="24" customHeight="1" thickBot="1">
      <c r="A27" s="329">
        <v>25</v>
      </c>
      <c r="B27" s="408" t="s">
        <v>1125</v>
      </c>
      <c r="C27" s="340" t="s">
        <v>1125</v>
      </c>
      <c r="D27" s="341" t="s">
        <v>1125</v>
      </c>
      <c r="E27" s="342">
        <v>0</v>
      </c>
      <c r="F27" s="435" t="s">
        <v>1125</v>
      </c>
      <c r="G27" s="343">
        <v>0</v>
      </c>
      <c r="H27" s="435" t="s">
        <v>1125</v>
      </c>
    </row>
    <row r="28" spans="1:8" s="334" customFormat="1" ht="24" customHeight="1">
      <c r="A28" s="329">
        <v>26</v>
      </c>
      <c r="B28" s="409" t="s">
        <v>1125</v>
      </c>
      <c r="C28" s="345" t="s">
        <v>1125</v>
      </c>
      <c r="D28" s="331" t="s">
        <v>1125</v>
      </c>
      <c r="E28" s="332">
        <v>0</v>
      </c>
      <c r="F28" s="434" t="s">
        <v>1125</v>
      </c>
      <c r="G28" s="333">
        <v>0</v>
      </c>
      <c r="H28" s="434" t="s">
        <v>1125</v>
      </c>
    </row>
    <row r="29" spans="1:8" s="334" customFormat="1" ht="24" customHeight="1">
      <c r="A29" s="329">
        <v>27</v>
      </c>
      <c r="B29" s="407" t="s">
        <v>1125</v>
      </c>
      <c r="C29" s="336" t="s">
        <v>1125</v>
      </c>
      <c r="D29" s="331" t="s">
        <v>1125</v>
      </c>
      <c r="E29" s="332">
        <v>0</v>
      </c>
      <c r="F29" s="434" t="s">
        <v>1125</v>
      </c>
      <c r="G29" s="337">
        <v>0</v>
      </c>
      <c r="H29" s="453" t="s">
        <v>1125</v>
      </c>
    </row>
    <row r="30" spans="1:8" s="334" customFormat="1" ht="24" customHeight="1">
      <c r="A30" s="329">
        <v>28</v>
      </c>
      <c r="B30" s="407" t="s">
        <v>1125</v>
      </c>
      <c r="C30" s="336" t="s">
        <v>1125</v>
      </c>
      <c r="D30" s="331" t="s">
        <v>1125</v>
      </c>
      <c r="E30" s="332">
        <v>0</v>
      </c>
      <c r="F30" s="434" t="s">
        <v>1125</v>
      </c>
      <c r="G30" s="337">
        <v>0</v>
      </c>
      <c r="H30" s="453" t="s">
        <v>1125</v>
      </c>
    </row>
    <row r="31" spans="1:8" s="334" customFormat="1" ht="24" customHeight="1">
      <c r="A31" s="329">
        <v>29</v>
      </c>
      <c r="B31" s="407" t="s">
        <v>1125</v>
      </c>
      <c r="C31" s="336" t="s">
        <v>1125</v>
      </c>
      <c r="D31" s="331" t="s">
        <v>1125</v>
      </c>
      <c r="E31" s="332">
        <v>0</v>
      </c>
      <c r="F31" s="434" t="s">
        <v>1125</v>
      </c>
      <c r="G31" s="337">
        <v>0</v>
      </c>
      <c r="H31" s="453" t="s">
        <v>1125</v>
      </c>
    </row>
    <row r="32" spans="1:8" s="334" customFormat="1" ht="24" customHeight="1" thickBot="1">
      <c r="A32" s="329">
        <v>30</v>
      </c>
      <c r="B32" s="408" t="s">
        <v>1125</v>
      </c>
      <c r="C32" s="340" t="s">
        <v>1125</v>
      </c>
      <c r="D32" s="341" t="s">
        <v>1125</v>
      </c>
      <c r="E32" s="342">
        <v>0</v>
      </c>
      <c r="F32" s="435" t="s">
        <v>1125</v>
      </c>
      <c r="G32" s="343">
        <v>0</v>
      </c>
      <c r="H32" s="435" t="s">
        <v>1125</v>
      </c>
    </row>
    <row r="33" spans="1:8" s="334" customFormat="1" ht="24" customHeight="1">
      <c r="A33" s="329">
        <v>31</v>
      </c>
      <c r="B33" s="409" t="s">
        <v>1125</v>
      </c>
      <c r="C33" s="345" t="s">
        <v>1125</v>
      </c>
      <c r="D33" s="331" t="s">
        <v>1125</v>
      </c>
      <c r="E33" s="332">
        <v>0</v>
      </c>
      <c r="F33" s="434" t="s">
        <v>1125</v>
      </c>
      <c r="G33" s="333">
        <v>0</v>
      </c>
      <c r="H33" s="434" t="s">
        <v>1125</v>
      </c>
    </row>
    <row r="34" spans="1:8" s="334" customFormat="1" ht="24" customHeight="1">
      <c r="A34" s="329">
        <v>32</v>
      </c>
      <c r="B34" s="407" t="s">
        <v>1125</v>
      </c>
      <c r="C34" s="336" t="s">
        <v>1125</v>
      </c>
      <c r="D34" s="331" t="s">
        <v>1125</v>
      </c>
      <c r="E34" s="332">
        <v>0</v>
      </c>
      <c r="F34" s="434" t="s">
        <v>1125</v>
      </c>
      <c r="G34" s="337">
        <v>0</v>
      </c>
      <c r="H34" s="453" t="s">
        <v>1125</v>
      </c>
    </row>
    <row r="35" spans="1:8" s="334" customFormat="1" ht="24" customHeight="1">
      <c r="A35" s="329">
        <v>33</v>
      </c>
      <c r="B35" s="407" t="s">
        <v>1125</v>
      </c>
      <c r="C35" s="336" t="s">
        <v>1125</v>
      </c>
      <c r="D35" s="331" t="s">
        <v>1125</v>
      </c>
      <c r="E35" s="332">
        <v>0</v>
      </c>
      <c r="F35" s="434" t="s">
        <v>1125</v>
      </c>
      <c r="G35" s="337">
        <v>0</v>
      </c>
      <c r="H35" s="453" t="s">
        <v>1125</v>
      </c>
    </row>
    <row r="36" spans="1:8" s="334" customFormat="1" ht="24" customHeight="1">
      <c r="A36" s="329">
        <v>34</v>
      </c>
      <c r="B36" s="407" t="s">
        <v>1125</v>
      </c>
      <c r="C36" s="336" t="s">
        <v>1125</v>
      </c>
      <c r="D36" s="331" t="s">
        <v>1125</v>
      </c>
      <c r="E36" s="332">
        <v>0</v>
      </c>
      <c r="F36" s="434" t="s">
        <v>1125</v>
      </c>
      <c r="G36" s="337">
        <v>0</v>
      </c>
      <c r="H36" s="453" t="s">
        <v>1125</v>
      </c>
    </row>
    <row r="37" spans="1:8" s="334" customFormat="1" ht="24" customHeight="1" thickBot="1">
      <c r="A37" s="329">
        <v>35</v>
      </c>
      <c r="B37" s="408" t="s">
        <v>1125</v>
      </c>
      <c r="C37" s="340" t="s">
        <v>1125</v>
      </c>
      <c r="D37" s="341" t="s">
        <v>1125</v>
      </c>
      <c r="E37" s="342">
        <v>0</v>
      </c>
      <c r="F37" s="435" t="s">
        <v>1125</v>
      </c>
      <c r="G37" s="343">
        <v>0</v>
      </c>
      <c r="H37" s="435" t="s">
        <v>1125</v>
      </c>
    </row>
    <row r="38" spans="1:8" s="355" customFormat="1" ht="14.25">
      <c r="A38" s="350">
        <v>36</v>
      </c>
      <c r="B38" s="410" t="s">
        <v>1125</v>
      </c>
      <c r="C38" s="351" t="s">
        <v>1125</v>
      </c>
      <c r="D38" s="352" t="s">
        <v>1125</v>
      </c>
      <c r="E38" s="353">
        <v>0</v>
      </c>
      <c r="F38" s="436" t="s">
        <v>1125</v>
      </c>
      <c r="G38" s="354">
        <v>0</v>
      </c>
      <c r="H38" s="436" t="s">
        <v>1125</v>
      </c>
    </row>
    <row r="39" spans="1:8" s="355" customFormat="1" ht="14.25">
      <c r="A39" s="350">
        <v>37</v>
      </c>
      <c r="B39" s="411" t="s">
        <v>1125</v>
      </c>
      <c r="C39" s="356" t="s">
        <v>1125</v>
      </c>
      <c r="D39" s="352" t="s">
        <v>1125</v>
      </c>
      <c r="E39" s="353">
        <v>0</v>
      </c>
      <c r="F39" s="436" t="s">
        <v>1125</v>
      </c>
      <c r="G39" s="357">
        <v>0</v>
      </c>
      <c r="H39" s="454" t="s">
        <v>1125</v>
      </c>
    </row>
    <row r="40" spans="1:8" s="355" customFormat="1" ht="14.25">
      <c r="A40" s="350">
        <v>38</v>
      </c>
      <c r="B40" s="411" t="s">
        <v>1125</v>
      </c>
      <c r="C40" s="356" t="s">
        <v>1125</v>
      </c>
      <c r="D40" s="352" t="s">
        <v>1125</v>
      </c>
      <c r="E40" s="353">
        <v>0</v>
      </c>
      <c r="F40" s="436" t="s">
        <v>1125</v>
      </c>
      <c r="G40" s="357">
        <v>0</v>
      </c>
      <c r="H40" s="454" t="s">
        <v>1125</v>
      </c>
    </row>
    <row r="41" spans="1:8" s="355" customFormat="1" ht="14.25">
      <c r="A41" s="350">
        <v>39</v>
      </c>
      <c r="B41" s="411" t="s">
        <v>1125</v>
      </c>
      <c r="C41" s="356" t="s">
        <v>1125</v>
      </c>
      <c r="D41" s="352" t="s">
        <v>1125</v>
      </c>
      <c r="E41" s="353">
        <v>0</v>
      </c>
      <c r="F41" s="436" t="s">
        <v>1125</v>
      </c>
      <c r="G41" s="357">
        <v>0</v>
      </c>
      <c r="H41" s="454" t="s">
        <v>1125</v>
      </c>
    </row>
    <row r="42" spans="1:8" s="355" customFormat="1" ht="15" thickBot="1">
      <c r="A42" s="350">
        <v>40</v>
      </c>
      <c r="B42" s="412" t="s">
        <v>1125</v>
      </c>
      <c r="C42" s="358" t="s">
        <v>1125</v>
      </c>
      <c r="D42" s="359" t="s">
        <v>1125</v>
      </c>
      <c r="E42" s="360">
        <v>0</v>
      </c>
      <c r="F42" s="437" t="s">
        <v>1125</v>
      </c>
      <c r="G42" s="364">
        <v>0</v>
      </c>
      <c r="H42" s="437" t="s">
        <v>1125</v>
      </c>
    </row>
    <row r="43" spans="1:8" s="355" customFormat="1" ht="14.25">
      <c r="A43" s="350">
        <v>41</v>
      </c>
      <c r="B43" s="410" t="s">
        <v>1125</v>
      </c>
      <c r="C43" s="351" t="s">
        <v>1125</v>
      </c>
      <c r="D43" s="352" t="s">
        <v>1125</v>
      </c>
      <c r="E43" s="353">
        <v>0</v>
      </c>
      <c r="F43" s="436" t="s">
        <v>1125</v>
      </c>
      <c r="G43" s="354">
        <v>0</v>
      </c>
      <c r="H43" s="436" t="s">
        <v>1125</v>
      </c>
    </row>
    <row r="44" spans="1:8" s="355" customFormat="1" ht="14.25">
      <c r="A44" s="350">
        <v>42</v>
      </c>
      <c r="B44" s="411" t="s">
        <v>1125</v>
      </c>
      <c r="C44" s="356" t="s">
        <v>1125</v>
      </c>
      <c r="D44" s="352" t="s">
        <v>1125</v>
      </c>
      <c r="E44" s="353">
        <v>0</v>
      </c>
      <c r="F44" s="436" t="s">
        <v>1125</v>
      </c>
      <c r="G44" s="357">
        <v>0</v>
      </c>
      <c r="H44" s="454" t="s">
        <v>1125</v>
      </c>
    </row>
    <row r="45" spans="1:8" s="355" customFormat="1" ht="14.25">
      <c r="A45" s="350">
        <v>43</v>
      </c>
      <c r="B45" s="411" t="s">
        <v>1125</v>
      </c>
      <c r="C45" s="356" t="s">
        <v>1125</v>
      </c>
      <c r="D45" s="352" t="s">
        <v>1125</v>
      </c>
      <c r="E45" s="353">
        <v>0</v>
      </c>
      <c r="F45" s="436" t="s">
        <v>1125</v>
      </c>
      <c r="G45" s="357">
        <v>0</v>
      </c>
      <c r="H45" s="454" t="s">
        <v>1125</v>
      </c>
    </row>
    <row r="46" spans="1:8" s="355" customFormat="1" ht="14.25">
      <c r="A46" s="350">
        <v>44</v>
      </c>
      <c r="B46" s="411" t="s">
        <v>1125</v>
      </c>
      <c r="C46" s="356" t="s">
        <v>1125</v>
      </c>
      <c r="D46" s="352" t="s">
        <v>1125</v>
      </c>
      <c r="E46" s="353">
        <v>0</v>
      </c>
      <c r="F46" s="436" t="s">
        <v>1125</v>
      </c>
      <c r="G46" s="357">
        <v>0</v>
      </c>
      <c r="H46" s="454" t="s">
        <v>1125</v>
      </c>
    </row>
    <row r="47" spans="1:8" s="355" customFormat="1" ht="15" thickBot="1">
      <c r="A47" s="350">
        <v>45</v>
      </c>
      <c r="B47" s="412" t="s">
        <v>1125</v>
      </c>
      <c r="C47" s="358" t="s">
        <v>1125</v>
      </c>
      <c r="D47" s="359" t="s">
        <v>1125</v>
      </c>
      <c r="E47" s="365">
        <v>0</v>
      </c>
      <c r="F47" s="438" t="s">
        <v>1125</v>
      </c>
      <c r="G47" s="364">
        <v>0</v>
      </c>
      <c r="H47" s="437" t="s">
        <v>1125</v>
      </c>
    </row>
    <row r="51" spans="2:8" ht="21.75" customHeight="1" hidden="1" thickBot="1">
      <c r="B51" s="303" t="s">
        <v>48</v>
      </c>
      <c r="C51" s="303"/>
      <c r="D51" s="303"/>
      <c r="E51" s="303"/>
      <c r="F51" s="303"/>
      <c r="G51" s="303"/>
      <c r="H51" s="303"/>
    </row>
    <row r="52" spans="2:8" ht="15" customHeight="1" hidden="1" thickBot="1">
      <c r="B52" s="301" t="s">
        <v>873</v>
      </c>
      <c r="C52" s="92"/>
      <c r="D52" s="92" t="s">
        <v>1007</v>
      </c>
      <c r="E52" s="301" t="s">
        <v>415</v>
      </c>
      <c r="F52" s="92"/>
      <c r="G52" s="301" t="s">
        <v>416</v>
      </c>
      <c r="H52" s="92"/>
    </row>
    <row r="53" spans="1:8" ht="15" customHeight="1" hidden="1" thickTop="1">
      <c r="A53" s="106">
        <f>'通過記録入力'!A4</f>
        <v>1</v>
      </c>
      <c r="B53" s="413">
        <f>'通過記録入力'!B4</f>
      </c>
      <c r="C53" s="94">
        <f>'通過記録入力'!C4</f>
      </c>
      <c r="D53" s="95">
        <f>'通過記録入力'!P4</f>
      </c>
      <c r="E53" s="96">
        <f>'通過記録入力'!E4</f>
        <v>0</v>
      </c>
      <c r="F53" s="439">
        <f>IF('通過記録入力'!D4=0,"",'通過記録入力'!D4)</f>
      </c>
      <c r="G53" s="97">
        <f>'通過記録入力'!E4</f>
        <v>0</v>
      </c>
      <c r="H53" s="439">
        <f>IF('通過記録入力'!D4=0,"",'通過記録入力'!D4)</f>
      </c>
    </row>
    <row r="54" spans="1:8" ht="14.25" customHeight="1" hidden="1">
      <c r="A54" s="106">
        <f>'通過記録入力'!A5</f>
        <v>2</v>
      </c>
      <c r="B54" s="414">
        <f>'通過記録入力'!B5</f>
      </c>
      <c r="C54" s="98">
        <f>'通過記録入力'!C5</f>
      </c>
      <c r="D54" s="95">
        <f>'通過記録入力'!P5</f>
      </c>
      <c r="E54" s="96">
        <f>'通過記録入力'!E5</f>
        <v>0</v>
      </c>
      <c r="F54" s="439">
        <f>IF('通過記録入力'!D5=0,"",'通過記録入力'!D5)</f>
      </c>
      <c r="G54" s="99">
        <f>'通過記録入力'!E5</f>
        <v>0</v>
      </c>
      <c r="H54" s="455">
        <f>IF('通過記録入力'!D5=0,"",'通過記録入力'!D5)</f>
      </c>
    </row>
    <row r="55" spans="1:8" ht="14.25" customHeight="1" hidden="1">
      <c r="A55" s="106">
        <f>'通過記録入力'!A6</f>
        <v>3</v>
      </c>
      <c r="B55" s="414">
        <f>'通過記録入力'!B6</f>
      </c>
      <c r="C55" s="98">
        <f>'通過記録入力'!C6</f>
      </c>
      <c r="D55" s="95">
        <f>'通過記録入力'!P6</f>
      </c>
      <c r="E55" s="96">
        <f>'通過記録入力'!E6</f>
        <v>0</v>
      </c>
      <c r="F55" s="439">
        <f>IF('通過記録入力'!D6=0,"",'通過記録入力'!D6)</f>
      </c>
      <c r="G55" s="99">
        <f>'通過記録入力'!E6</f>
        <v>0</v>
      </c>
      <c r="H55" s="455">
        <f>IF('通過記録入力'!D6=0,"",'通過記録入力'!D6)</f>
      </c>
    </row>
    <row r="56" spans="1:8" ht="14.25" customHeight="1" hidden="1">
      <c r="A56" s="106">
        <f>'通過記録入力'!A7</f>
        <v>4</v>
      </c>
      <c r="B56" s="414">
        <f>'通過記録入力'!B7</f>
      </c>
      <c r="C56" s="98">
        <f>'通過記録入力'!C7</f>
      </c>
      <c r="D56" s="95">
        <f>'通過記録入力'!P7</f>
      </c>
      <c r="E56" s="96">
        <f>'通過記録入力'!E7</f>
        <v>0</v>
      </c>
      <c r="F56" s="439">
        <f>IF('通過記録入力'!D7=0,"",'通過記録入力'!D7)</f>
      </c>
      <c r="G56" s="99">
        <f>'通過記録入力'!E7</f>
        <v>0</v>
      </c>
      <c r="H56" s="455">
        <f>IF('通過記録入力'!D7=0,"",'通過記録入力'!D7)</f>
      </c>
    </row>
    <row r="57" spans="1:8" ht="15" customHeight="1" hidden="1" thickBot="1">
      <c r="A57" s="106">
        <f>'通過記録入力'!A8</f>
        <v>5</v>
      </c>
      <c r="B57" s="415">
        <f>'通過記録入力'!B8</f>
      </c>
      <c r="C57" s="100">
        <f>'通過記録入力'!C8</f>
      </c>
      <c r="D57" s="101">
        <f>'通過記録入力'!P8</f>
      </c>
      <c r="E57" s="102">
        <f>'通過記録入力'!E8</f>
        <v>0</v>
      </c>
      <c r="F57" s="440">
        <f>IF('通過記録入力'!D8=0,"",'通過記録入力'!D8)</f>
      </c>
      <c r="G57" s="103">
        <f>'通過記録入力'!E8</f>
        <v>0</v>
      </c>
      <c r="H57" s="440">
        <f>IF('通過記録入力'!D8=0,"",'通過記録入力'!D8)</f>
      </c>
    </row>
    <row r="58" spans="1:8" ht="14.25" customHeight="1" hidden="1">
      <c r="A58" s="106">
        <f>'通過記録入力'!A9</f>
        <v>6</v>
      </c>
      <c r="B58" s="416">
        <f>'通過記録入力'!B9</f>
      </c>
      <c r="C58" s="104">
        <f>'通過記録入力'!C9</f>
      </c>
      <c r="D58" s="95">
        <f>'通過記録入力'!P9</f>
      </c>
      <c r="E58" s="96">
        <f>'通過記録入力'!E9</f>
        <v>0</v>
      </c>
      <c r="F58" s="439">
        <f>IF('通過記録入力'!D9=0,"",'通過記録入力'!D9)</f>
      </c>
      <c r="G58" s="97">
        <f>'通過記録入力'!E9</f>
        <v>0</v>
      </c>
      <c r="H58" s="439">
        <f>IF('通過記録入力'!D9=0,"",'通過記録入力'!D9)</f>
      </c>
    </row>
    <row r="59" spans="1:8" ht="14.25" customHeight="1" hidden="1">
      <c r="A59" s="106">
        <f>'通過記録入力'!A10</f>
        <v>7</v>
      </c>
      <c r="B59" s="414">
        <f>'通過記録入力'!B10</f>
      </c>
      <c r="C59" s="98">
        <f>'通過記録入力'!C10</f>
      </c>
      <c r="D59" s="95">
        <f>'通過記録入力'!P10</f>
      </c>
      <c r="E59" s="96">
        <f>'通過記録入力'!E10</f>
        <v>0</v>
      </c>
      <c r="F59" s="439">
        <f>IF('通過記録入力'!D10=0,"",'通過記録入力'!D10)</f>
      </c>
      <c r="G59" s="99">
        <f>'通過記録入力'!E10</f>
        <v>0</v>
      </c>
      <c r="H59" s="455">
        <f>IF('通過記録入力'!D10=0,"",'通過記録入力'!D10)</f>
      </c>
    </row>
    <row r="60" spans="1:8" ht="14.25" customHeight="1" hidden="1">
      <c r="A60" s="106">
        <f>'通過記録入力'!A11</f>
        <v>8</v>
      </c>
      <c r="B60" s="414">
        <f>'通過記録入力'!B11</f>
      </c>
      <c r="C60" s="98">
        <f>'通過記録入力'!C11</f>
      </c>
      <c r="D60" s="95">
        <f>'通過記録入力'!P11</f>
      </c>
      <c r="E60" s="96">
        <f>'通過記録入力'!E11</f>
        <v>0</v>
      </c>
      <c r="F60" s="439">
        <f>IF('通過記録入力'!D11=0,"",'通過記録入力'!D11)</f>
      </c>
      <c r="G60" s="99">
        <f>'通過記録入力'!E11</f>
        <v>0</v>
      </c>
      <c r="H60" s="455">
        <f>IF('通過記録入力'!D11=0,"",'通過記録入力'!D11)</f>
      </c>
    </row>
    <row r="61" spans="1:8" ht="14.25" customHeight="1" hidden="1">
      <c r="A61" s="106">
        <f>'通過記録入力'!A12</f>
        <v>9</v>
      </c>
      <c r="B61" s="414">
        <f>'通過記録入力'!B12</f>
      </c>
      <c r="C61" s="98">
        <f>'通過記録入力'!C12</f>
      </c>
      <c r="D61" s="95">
        <f>'通過記録入力'!P12</f>
      </c>
      <c r="E61" s="96">
        <f>'通過記録入力'!E12</f>
        <v>0</v>
      </c>
      <c r="F61" s="439">
        <f>IF('通過記録入力'!D12=0,"",'通過記録入力'!D12)</f>
      </c>
      <c r="G61" s="99">
        <f>'通過記録入力'!E12</f>
        <v>0</v>
      </c>
      <c r="H61" s="455">
        <f>IF('通過記録入力'!D12=0,"",'通過記録入力'!D12)</f>
      </c>
    </row>
    <row r="62" spans="1:8" ht="15" customHeight="1" hidden="1" thickBot="1">
      <c r="A62" s="106">
        <f>'通過記録入力'!A13</f>
        <v>10</v>
      </c>
      <c r="B62" s="415">
        <f>'通過記録入力'!B13</f>
      </c>
      <c r="C62" s="100">
        <f>'通過記録入力'!C13</f>
      </c>
      <c r="D62" s="101">
        <f>'通過記録入力'!P13</f>
      </c>
      <c r="E62" s="102">
        <f>'通過記録入力'!E13</f>
        <v>0</v>
      </c>
      <c r="F62" s="440">
        <f>IF('通過記録入力'!D13=0,"",'通過記録入力'!D13)</f>
      </c>
      <c r="G62" s="103">
        <f>'通過記録入力'!E13</f>
        <v>0</v>
      </c>
      <c r="H62" s="440">
        <f>IF('通過記録入力'!D13=0,"",'通過記録入力'!D13)</f>
      </c>
    </row>
    <row r="63" spans="1:8" ht="14.25" customHeight="1" hidden="1">
      <c r="A63" s="106">
        <f>'通過記録入力'!A14</f>
        <v>11</v>
      </c>
      <c r="B63" s="416">
        <f>'通過記録入力'!B14</f>
      </c>
      <c r="C63" s="104">
        <f>'通過記録入力'!C14</f>
      </c>
      <c r="D63" s="95">
        <f>'通過記録入力'!P14</f>
      </c>
      <c r="E63" s="96">
        <f>'通過記録入力'!E14</f>
        <v>0</v>
      </c>
      <c r="F63" s="439">
        <f>IF('通過記録入力'!D14=0,"",'通過記録入力'!D14)</f>
      </c>
      <c r="G63" s="97">
        <f>'通過記録入力'!E14</f>
        <v>0</v>
      </c>
      <c r="H63" s="439">
        <f>IF('通過記録入力'!D14=0,"",'通過記録入力'!D14)</f>
      </c>
    </row>
    <row r="64" spans="1:8" ht="14.25" customHeight="1" hidden="1">
      <c r="A64" s="106">
        <f>'通過記録入力'!A15</f>
        <v>12</v>
      </c>
      <c r="B64" s="414">
        <f>'通過記録入力'!B15</f>
      </c>
      <c r="C64" s="98">
        <f>'通過記録入力'!C15</f>
      </c>
      <c r="D64" s="95">
        <f>'通過記録入力'!P15</f>
      </c>
      <c r="E64" s="96">
        <f>'通過記録入力'!E15</f>
        <v>0</v>
      </c>
      <c r="F64" s="439">
        <f>IF('通過記録入力'!D15=0,"",'通過記録入力'!D15)</f>
      </c>
      <c r="G64" s="99">
        <f>'通過記録入力'!E15</f>
        <v>0</v>
      </c>
      <c r="H64" s="455">
        <f>IF('通過記録入力'!D15=0,"",'通過記録入力'!D15)</f>
      </c>
    </row>
    <row r="65" spans="1:8" ht="14.25" customHeight="1" hidden="1">
      <c r="A65" s="106">
        <f>'通過記録入力'!A16</f>
        <v>13</v>
      </c>
      <c r="B65" s="414">
        <f>'通過記録入力'!B16</f>
      </c>
      <c r="C65" s="98">
        <f>'通過記録入力'!C16</f>
      </c>
      <c r="D65" s="95">
        <f>'通過記録入力'!P16</f>
      </c>
      <c r="E65" s="96">
        <f>'通過記録入力'!E16</f>
        <v>0</v>
      </c>
      <c r="F65" s="439">
        <f>IF('通過記録入力'!D16=0,"",'通過記録入力'!D16)</f>
      </c>
      <c r="G65" s="99">
        <f>'通過記録入力'!E16</f>
        <v>0</v>
      </c>
      <c r="H65" s="455">
        <f>IF('通過記録入力'!D16=0,"",'通過記録入力'!D16)</f>
      </c>
    </row>
    <row r="66" spans="1:8" ht="14.25" customHeight="1" hidden="1">
      <c r="A66" s="106">
        <f>'通過記録入力'!A17</f>
        <v>14</v>
      </c>
      <c r="B66" s="414">
        <f>'通過記録入力'!B17</f>
      </c>
      <c r="C66" s="98">
        <f>'通過記録入力'!C17</f>
      </c>
      <c r="D66" s="95">
        <f>'通過記録入力'!P17</f>
      </c>
      <c r="E66" s="96">
        <f>'通過記録入力'!E17</f>
        <v>0</v>
      </c>
      <c r="F66" s="439">
        <f>IF('通過記録入力'!D17=0,"",'通過記録入力'!D17)</f>
      </c>
      <c r="G66" s="99">
        <f>'通過記録入力'!E17</f>
        <v>0</v>
      </c>
      <c r="H66" s="455">
        <f>IF('通過記録入力'!D17=0,"",'通過記録入力'!D17)</f>
      </c>
    </row>
    <row r="67" spans="1:8" ht="15" customHeight="1" hidden="1" thickBot="1">
      <c r="A67" s="106">
        <f>'通過記録入力'!A18</f>
        <v>15</v>
      </c>
      <c r="B67" s="415">
        <f>'通過記録入力'!B18</f>
      </c>
      <c r="C67" s="100">
        <f>'通過記録入力'!C18</f>
      </c>
      <c r="D67" s="101">
        <f>'通過記録入力'!P18</f>
      </c>
      <c r="E67" s="102">
        <f>'通過記録入力'!E18</f>
        <v>0</v>
      </c>
      <c r="F67" s="440">
        <f>IF('通過記録入力'!D18=0,"",'通過記録入力'!D18)</f>
      </c>
      <c r="G67" s="103">
        <f>'通過記録入力'!E18</f>
        <v>0</v>
      </c>
      <c r="H67" s="440">
        <f>IF('通過記録入力'!D18=0,"",'通過記録入力'!D18)</f>
      </c>
    </row>
    <row r="68" spans="1:8" ht="14.25" customHeight="1" hidden="1">
      <c r="A68" s="106">
        <f>'通過記録入力'!A19</f>
        <v>16</v>
      </c>
      <c r="B68" s="416">
        <f>'通過記録入力'!B19</f>
      </c>
      <c r="C68" s="104">
        <f>'通過記録入力'!C19</f>
      </c>
      <c r="D68" s="95">
        <f>'通過記録入力'!P19</f>
      </c>
      <c r="E68" s="96">
        <f>'通過記録入力'!E19</f>
        <v>0</v>
      </c>
      <c r="F68" s="439">
        <f>IF('通過記録入力'!D19=0,"",'通過記録入力'!D19)</f>
      </c>
      <c r="G68" s="97">
        <f>'通過記録入力'!E19</f>
        <v>0</v>
      </c>
      <c r="H68" s="439">
        <f>IF('通過記録入力'!D19=0,"",'通過記録入力'!D19)</f>
      </c>
    </row>
    <row r="69" spans="1:8" ht="14.25" customHeight="1" hidden="1">
      <c r="A69" s="106">
        <f>'通過記録入力'!A20</f>
        <v>17</v>
      </c>
      <c r="B69" s="414">
        <f>'通過記録入力'!B20</f>
      </c>
      <c r="C69" s="98">
        <f>'通過記録入力'!C20</f>
      </c>
      <c r="D69" s="95">
        <f>'通過記録入力'!P20</f>
      </c>
      <c r="E69" s="96">
        <f>'通過記録入力'!E20</f>
        <v>0</v>
      </c>
      <c r="F69" s="439">
        <f>IF('通過記録入力'!D20=0,"",'通過記録入力'!D20)</f>
      </c>
      <c r="G69" s="99">
        <f>'通過記録入力'!E20</f>
        <v>0</v>
      </c>
      <c r="H69" s="455">
        <f>IF('通過記録入力'!D20=0,"",'通過記録入力'!D20)</f>
      </c>
    </row>
    <row r="70" spans="1:8" ht="14.25" customHeight="1" hidden="1">
      <c r="A70" s="106">
        <f>'通過記録入力'!A21</f>
        <v>18</v>
      </c>
      <c r="B70" s="414">
        <f>'通過記録入力'!B21</f>
      </c>
      <c r="C70" s="98">
        <f>'通過記録入力'!C21</f>
      </c>
      <c r="D70" s="95">
        <f>'通過記録入力'!P21</f>
      </c>
      <c r="E70" s="96">
        <f>'通過記録入力'!E21</f>
        <v>0</v>
      </c>
      <c r="F70" s="439">
        <f>IF('通過記録入力'!D21=0,"",'通過記録入力'!D21)</f>
      </c>
      <c r="G70" s="99">
        <f>'通過記録入力'!E21</f>
        <v>0</v>
      </c>
      <c r="H70" s="455">
        <f>IF('通過記録入力'!D21=0,"",'通過記録入力'!D21)</f>
      </c>
    </row>
    <row r="71" spans="1:8" ht="14.25" customHeight="1" hidden="1">
      <c r="A71" s="106">
        <f>'通過記録入力'!A22</f>
        <v>19</v>
      </c>
      <c r="B71" s="414">
        <f>'通過記録入力'!B22</f>
      </c>
      <c r="C71" s="98">
        <f>'通過記録入力'!C22</f>
      </c>
      <c r="D71" s="95">
        <f>'通過記録入力'!P22</f>
      </c>
      <c r="E71" s="96">
        <f>'通過記録入力'!E22</f>
        <v>0</v>
      </c>
      <c r="F71" s="439">
        <f>IF('通過記録入力'!D22=0,"",'通過記録入力'!D22)</f>
      </c>
      <c r="G71" s="99">
        <f>'通過記録入力'!E22</f>
        <v>0</v>
      </c>
      <c r="H71" s="455">
        <f>IF('通過記録入力'!D22=0,"",'通過記録入力'!D22)</f>
      </c>
    </row>
    <row r="72" spans="1:8" ht="15" customHeight="1" hidden="1" thickBot="1">
      <c r="A72" s="106">
        <f>'通過記録入力'!A23</f>
        <v>20</v>
      </c>
      <c r="B72" s="415">
        <f>'通過記録入力'!B23</f>
      </c>
      <c r="C72" s="100">
        <f>'通過記録入力'!C23</f>
      </c>
      <c r="D72" s="101">
        <f>'通過記録入力'!P23</f>
      </c>
      <c r="E72" s="102">
        <f>'通過記録入力'!E23</f>
        <v>0</v>
      </c>
      <c r="F72" s="440">
        <f>IF('通過記録入力'!D23=0,"",'通過記録入力'!D23)</f>
      </c>
      <c r="G72" s="103">
        <f>'通過記録入力'!E23</f>
        <v>0</v>
      </c>
      <c r="H72" s="440">
        <f>IF('通過記録入力'!D23=0,"",'通過記録入力'!D23)</f>
      </c>
    </row>
    <row r="73" spans="1:8" ht="14.25" customHeight="1" hidden="1">
      <c r="A73" s="106">
        <f>'通過記録入力'!A24</f>
        <v>21</v>
      </c>
      <c r="B73" s="416">
        <f>'通過記録入力'!B24</f>
      </c>
      <c r="C73" s="104">
        <f>'通過記録入力'!C24</f>
      </c>
      <c r="D73" s="95">
        <f>'通過記録入力'!P24</f>
      </c>
      <c r="E73" s="96">
        <f>'通過記録入力'!E24</f>
        <v>0</v>
      </c>
      <c r="F73" s="439">
        <f>IF('通過記録入力'!D24=0,"",'通過記録入力'!D24)</f>
      </c>
      <c r="G73" s="97">
        <f>'通過記録入力'!E24</f>
        <v>0</v>
      </c>
      <c r="H73" s="439">
        <f>IF('通過記録入力'!D24=0,"",'通過記録入力'!D24)</f>
      </c>
    </row>
    <row r="74" spans="1:8" ht="14.25" customHeight="1" hidden="1">
      <c r="A74" s="106">
        <f>'通過記録入力'!A25</f>
        <v>22</v>
      </c>
      <c r="B74" s="414">
        <f>'通過記録入力'!B25</f>
      </c>
      <c r="C74" s="98">
        <f>'通過記録入力'!C25</f>
      </c>
      <c r="D74" s="95">
        <f>'通過記録入力'!P25</f>
      </c>
      <c r="E74" s="96">
        <f>'通過記録入力'!E25</f>
        <v>0</v>
      </c>
      <c r="F74" s="439">
        <f>IF('通過記録入力'!D25=0,"",'通過記録入力'!D25)</f>
      </c>
      <c r="G74" s="99">
        <f>'通過記録入力'!E25</f>
        <v>0</v>
      </c>
      <c r="H74" s="455">
        <f>IF('通過記録入力'!D25=0,"",'通過記録入力'!D25)</f>
      </c>
    </row>
    <row r="75" spans="1:8" ht="14.25" customHeight="1" hidden="1">
      <c r="A75" s="106">
        <f>'通過記録入力'!A26</f>
        <v>23</v>
      </c>
      <c r="B75" s="414">
        <f>'通過記録入力'!B26</f>
      </c>
      <c r="C75" s="98">
        <f>'通過記録入力'!C26</f>
      </c>
      <c r="D75" s="95">
        <f>'通過記録入力'!P26</f>
      </c>
      <c r="E75" s="96">
        <f>'通過記録入力'!E26</f>
        <v>0</v>
      </c>
      <c r="F75" s="439">
        <f>IF('通過記録入力'!D26=0,"",'通過記録入力'!D26)</f>
      </c>
      <c r="G75" s="99">
        <f>'通過記録入力'!E26</f>
        <v>0</v>
      </c>
      <c r="H75" s="455">
        <f>IF('通過記録入力'!D26=0,"",'通過記録入力'!D26)</f>
      </c>
    </row>
    <row r="76" spans="1:8" ht="14.25" customHeight="1" hidden="1">
      <c r="A76" s="106">
        <f>'通過記録入力'!A27</f>
        <v>24</v>
      </c>
      <c r="B76" s="414">
        <f>'通過記録入力'!B27</f>
      </c>
      <c r="C76" s="98">
        <f>'通過記録入力'!C27</f>
      </c>
      <c r="D76" s="95">
        <f>'通過記録入力'!P27</f>
      </c>
      <c r="E76" s="96">
        <f>'通過記録入力'!E27</f>
        <v>0</v>
      </c>
      <c r="F76" s="439">
        <f>IF('通過記録入力'!D27=0,"",'通過記録入力'!D27)</f>
      </c>
      <c r="G76" s="99">
        <f>'通過記録入力'!E27</f>
        <v>0</v>
      </c>
      <c r="H76" s="455">
        <f>IF('通過記録入力'!D27=0,"",'通過記録入力'!D27)</f>
      </c>
    </row>
    <row r="77" spans="1:8" ht="15" customHeight="1" hidden="1" thickBot="1">
      <c r="A77" s="106">
        <f>'通過記録入力'!A28</f>
        <v>25</v>
      </c>
      <c r="B77" s="415">
        <f>'通過記録入力'!B28</f>
      </c>
      <c r="C77" s="100">
        <f>'通過記録入力'!C28</f>
      </c>
      <c r="D77" s="101">
        <f>'通過記録入力'!P28</f>
      </c>
      <c r="E77" s="102">
        <f>'通過記録入力'!E28</f>
        <v>0</v>
      </c>
      <c r="F77" s="440">
        <f>IF('通過記録入力'!D28=0,"",'通過記録入力'!D28)</f>
      </c>
      <c r="G77" s="103">
        <f>'通過記録入力'!E28</f>
        <v>0</v>
      </c>
      <c r="H77" s="440">
        <f>IF('通過記録入力'!D28=0,"",'通過記録入力'!D28)</f>
      </c>
    </row>
    <row r="78" spans="1:8" ht="14.25" customHeight="1" hidden="1">
      <c r="A78" s="106">
        <f>'通過記録入力'!A29</f>
        <v>26</v>
      </c>
      <c r="B78" s="416">
        <f>'通過記録入力'!B29</f>
      </c>
      <c r="C78" s="104">
        <f>'通過記録入力'!C29</f>
      </c>
      <c r="D78" s="95">
        <f>'通過記録入力'!P29</f>
      </c>
      <c r="E78" s="96">
        <f>'通過記録入力'!E29</f>
        <v>0</v>
      </c>
      <c r="F78" s="439">
        <f>IF('通過記録入力'!D29=0,"",'通過記録入力'!D29)</f>
      </c>
      <c r="G78" s="97">
        <f>'通過記録入力'!E29</f>
        <v>0</v>
      </c>
      <c r="H78" s="439">
        <f>IF('通過記録入力'!D29=0,"",'通過記録入力'!D29)</f>
      </c>
    </row>
    <row r="79" spans="1:8" ht="14.25" customHeight="1" hidden="1">
      <c r="A79" s="106">
        <f>'通過記録入力'!A30</f>
        <v>27</v>
      </c>
      <c r="B79" s="414">
        <f>'通過記録入力'!B30</f>
      </c>
      <c r="C79" s="98">
        <f>'通過記録入力'!C30</f>
      </c>
      <c r="D79" s="95">
        <f>'通過記録入力'!P30</f>
      </c>
      <c r="E79" s="96">
        <f>'通過記録入力'!E30</f>
        <v>0</v>
      </c>
      <c r="F79" s="439">
        <f>IF('通過記録入力'!D30=0,"",'通過記録入力'!D30)</f>
      </c>
      <c r="G79" s="99">
        <f>'通過記録入力'!E30</f>
        <v>0</v>
      </c>
      <c r="H79" s="455">
        <f>IF('通過記録入力'!D30=0,"",'通過記録入力'!D30)</f>
      </c>
    </row>
    <row r="80" spans="1:8" ht="14.25" customHeight="1" hidden="1">
      <c r="A80" s="106">
        <f>'通過記録入力'!A31</f>
        <v>28</v>
      </c>
      <c r="B80" s="414">
        <f>'通過記録入力'!B31</f>
      </c>
      <c r="C80" s="98">
        <f>'通過記録入力'!C31</f>
      </c>
      <c r="D80" s="95">
        <f>'通過記録入力'!P31</f>
      </c>
      <c r="E80" s="96">
        <f>'通過記録入力'!E31</f>
        <v>0</v>
      </c>
      <c r="F80" s="439">
        <f>IF('通過記録入力'!D31=0,"",'通過記録入力'!D31)</f>
      </c>
      <c r="G80" s="99">
        <f>'通過記録入力'!E31</f>
        <v>0</v>
      </c>
      <c r="H80" s="455">
        <f>IF('通過記録入力'!D31=0,"",'通過記録入力'!D31)</f>
      </c>
    </row>
    <row r="81" spans="1:8" ht="14.25" customHeight="1" hidden="1">
      <c r="A81" s="106">
        <f>'通過記録入力'!A32</f>
        <v>29</v>
      </c>
      <c r="B81" s="414">
        <f>'通過記録入力'!B32</f>
      </c>
      <c r="C81" s="98">
        <f>'通過記録入力'!C32</f>
      </c>
      <c r="D81" s="95">
        <f>'通過記録入力'!P32</f>
      </c>
      <c r="E81" s="96">
        <f>'通過記録入力'!E32</f>
        <v>0</v>
      </c>
      <c r="F81" s="439">
        <f>IF('通過記録入力'!D32=0,"",'通過記録入力'!D32)</f>
      </c>
      <c r="G81" s="99">
        <f>'通過記録入力'!E32</f>
        <v>0</v>
      </c>
      <c r="H81" s="455">
        <f>IF('通過記録入力'!D32=0,"",'通過記録入力'!D32)</f>
      </c>
    </row>
    <row r="82" spans="1:8" ht="15" customHeight="1" hidden="1" thickBot="1">
      <c r="A82" s="106">
        <f>'通過記録入力'!A33</f>
        <v>30</v>
      </c>
      <c r="B82" s="415">
        <f>'通過記録入力'!B33</f>
      </c>
      <c r="C82" s="100">
        <f>'通過記録入力'!C33</f>
      </c>
      <c r="D82" s="101">
        <f>'通過記録入力'!P33</f>
      </c>
      <c r="E82" s="102">
        <f>'通過記録入力'!E33</f>
        <v>0</v>
      </c>
      <c r="F82" s="440">
        <f>IF('通過記録入力'!D33=0,"",'通過記録入力'!D33)</f>
      </c>
      <c r="G82" s="103">
        <f>'通過記録入力'!E33</f>
        <v>0</v>
      </c>
      <c r="H82" s="440">
        <f>IF('通過記録入力'!D33=0,"",'通過記録入力'!D33)</f>
      </c>
    </row>
    <row r="83" spans="1:8" ht="14.25" customHeight="1" hidden="1">
      <c r="A83" s="106">
        <f>'通過記録入力'!A34</f>
        <v>31</v>
      </c>
      <c r="B83" s="416">
        <f>'通過記録入力'!B34</f>
      </c>
      <c r="C83" s="104">
        <f>'通過記録入力'!C34</f>
      </c>
      <c r="D83" s="95">
        <f>'通過記録入力'!P34</f>
      </c>
      <c r="E83" s="96">
        <f>'通過記録入力'!E34</f>
        <v>0</v>
      </c>
      <c r="F83" s="439">
        <f>IF('通過記録入力'!D34=0,"",'通過記録入力'!D34)</f>
      </c>
      <c r="G83" s="97">
        <f>'通過記録入力'!E34</f>
        <v>0</v>
      </c>
      <c r="H83" s="439">
        <f>IF('通過記録入力'!D34=0,"",'通過記録入力'!D34)</f>
      </c>
    </row>
    <row r="84" spans="1:8" ht="14.25" customHeight="1" hidden="1">
      <c r="A84" s="106">
        <f>'通過記録入力'!A35</f>
        <v>32</v>
      </c>
      <c r="B84" s="414">
        <f>'通過記録入力'!B35</f>
      </c>
      <c r="C84" s="98">
        <f>'通過記録入力'!C35</f>
      </c>
      <c r="D84" s="95">
        <f>'通過記録入力'!P35</f>
      </c>
      <c r="E84" s="96">
        <f>'通過記録入力'!E35</f>
        <v>0</v>
      </c>
      <c r="F84" s="439">
        <f>IF('通過記録入力'!D35=0,"",'通過記録入力'!D35)</f>
      </c>
      <c r="G84" s="99">
        <f>'通過記録入力'!E35</f>
        <v>0</v>
      </c>
      <c r="H84" s="455">
        <f>IF('通過記録入力'!D35=0,"",'通過記録入力'!D35)</f>
      </c>
    </row>
    <row r="85" spans="1:8" ht="14.25" customHeight="1" hidden="1">
      <c r="A85" s="106">
        <f>'通過記録入力'!A36</f>
        <v>33</v>
      </c>
      <c r="B85" s="414">
        <f>'通過記録入力'!B36</f>
      </c>
      <c r="C85" s="98">
        <f>'通過記録入力'!C36</f>
      </c>
      <c r="D85" s="95">
        <f>'通過記録入力'!P36</f>
      </c>
      <c r="E85" s="96">
        <f>'通過記録入力'!E36</f>
        <v>0</v>
      </c>
      <c r="F85" s="439">
        <f>IF('通過記録入力'!D36=0,"",'通過記録入力'!D36)</f>
      </c>
      <c r="G85" s="99">
        <f>'通過記録入力'!E36</f>
        <v>0</v>
      </c>
      <c r="H85" s="455">
        <f>IF('通過記録入力'!D36=0,"",'通過記録入力'!D36)</f>
      </c>
    </row>
    <row r="86" spans="1:8" ht="14.25" customHeight="1" hidden="1">
      <c r="A86" s="106">
        <f>'通過記録入力'!A37</f>
        <v>34</v>
      </c>
      <c r="B86" s="414">
        <f>'通過記録入力'!B37</f>
      </c>
      <c r="C86" s="98">
        <f>'通過記録入力'!C37</f>
      </c>
      <c r="D86" s="95">
        <f>'通過記録入力'!P37</f>
      </c>
      <c r="E86" s="96">
        <f>'通過記録入力'!E37</f>
        <v>0</v>
      </c>
      <c r="F86" s="439">
        <f>IF('通過記録入力'!D37=0,"",'通過記録入力'!D37)</f>
      </c>
      <c r="G86" s="99">
        <f>'通過記録入力'!E37</f>
        <v>0</v>
      </c>
      <c r="H86" s="455">
        <f>IF('通過記録入力'!D37=0,"",'通過記録入力'!D37)</f>
      </c>
    </row>
    <row r="87" spans="1:8" ht="15" customHeight="1" hidden="1" thickBot="1">
      <c r="A87" s="106">
        <f>'通過記録入力'!A38</f>
        <v>35</v>
      </c>
      <c r="B87" s="415">
        <f>'通過記録入力'!B38</f>
      </c>
      <c r="C87" s="100">
        <f>'通過記録入力'!C38</f>
      </c>
      <c r="D87" s="101">
        <f>'通過記録入力'!P38</f>
      </c>
      <c r="E87" s="102">
        <f>'通過記録入力'!E38</f>
        <v>0</v>
      </c>
      <c r="F87" s="440">
        <f>IF('通過記録入力'!D38=0,"",'通過記録入力'!D38)</f>
      </c>
      <c r="G87" s="103">
        <f>'通過記録入力'!E38</f>
        <v>0</v>
      </c>
      <c r="H87" s="440">
        <f>IF('通過記録入力'!D38=0,"",'通過記録入力'!D38)</f>
      </c>
    </row>
    <row r="88" spans="1:8" ht="14.25" customHeight="1" hidden="1">
      <c r="A88" s="106">
        <f>'通過記録入力'!A39</f>
        <v>36</v>
      </c>
      <c r="B88" s="416">
        <f>'通過記録入力'!B39</f>
      </c>
      <c r="C88" s="104">
        <f>'通過記録入力'!C39</f>
      </c>
      <c r="D88" s="95">
        <f>'通過記録入力'!P39</f>
      </c>
      <c r="E88" s="96">
        <f>'通過記録入力'!E39</f>
        <v>0</v>
      </c>
      <c r="F88" s="439">
        <f>IF('通過記録入力'!D39=0,"",'通過記録入力'!D39)</f>
      </c>
      <c r="G88" s="97">
        <f>'通過記録入力'!E39</f>
        <v>0</v>
      </c>
      <c r="H88" s="439">
        <f>IF('通過記録入力'!D39=0,"",'通過記録入力'!D39)</f>
      </c>
    </row>
    <row r="89" spans="1:8" ht="14.25" customHeight="1" hidden="1">
      <c r="A89" s="106">
        <f>'通過記録入力'!A40</f>
        <v>37</v>
      </c>
      <c r="B89" s="414">
        <f>'通過記録入力'!B40</f>
      </c>
      <c r="C89" s="98">
        <f>'通過記録入力'!C40</f>
      </c>
      <c r="D89" s="95">
        <f>'通過記録入力'!P40</f>
      </c>
      <c r="E89" s="96">
        <f>'通過記録入力'!E40</f>
        <v>0</v>
      </c>
      <c r="F89" s="439">
        <f>IF('通過記録入力'!D40=0,"",'通過記録入力'!D40)</f>
      </c>
      <c r="G89" s="99">
        <f>'通過記録入力'!E40</f>
        <v>0</v>
      </c>
      <c r="H89" s="455">
        <f>IF('通過記録入力'!D40=0,"",'通過記録入力'!D40)</f>
      </c>
    </row>
    <row r="90" spans="1:8" ht="14.25" customHeight="1" hidden="1">
      <c r="A90" s="106">
        <f>'通過記録入力'!A41</f>
        <v>38</v>
      </c>
      <c r="B90" s="414">
        <f>'通過記録入力'!B41</f>
      </c>
      <c r="C90" s="98">
        <f>'通過記録入力'!C41</f>
      </c>
      <c r="D90" s="95">
        <f>'通過記録入力'!P41</f>
      </c>
      <c r="E90" s="96">
        <f>'通過記録入力'!E41</f>
        <v>0</v>
      </c>
      <c r="F90" s="439">
        <f>IF('通過記録入力'!D41=0,"",'通過記録入力'!D41)</f>
      </c>
      <c r="G90" s="99">
        <f>'通過記録入力'!E41</f>
        <v>0</v>
      </c>
      <c r="H90" s="455">
        <f>IF('通過記録入力'!D41=0,"",'通過記録入力'!D41)</f>
      </c>
    </row>
    <row r="91" spans="1:8" ht="14.25" customHeight="1" hidden="1">
      <c r="A91" s="106">
        <f>'通過記録入力'!A42</f>
        <v>39</v>
      </c>
      <c r="B91" s="414">
        <f>'通過記録入力'!B42</f>
      </c>
      <c r="C91" s="98">
        <f>'通過記録入力'!C42</f>
      </c>
      <c r="D91" s="95">
        <f>'通過記録入力'!P42</f>
      </c>
      <c r="E91" s="96">
        <f>'通過記録入力'!E42</f>
        <v>0</v>
      </c>
      <c r="F91" s="439">
        <f>IF('通過記録入力'!D42=0,"",'通過記録入力'!D42)</f>
      </c>
      <c r="G91" s="99">
        <f>'通過記録入力'!E42</f>
        <v>0</v>
      </c>
      <c r="H91" s="455">
        <f>IF('通過記録入力'!D42=0,"",'通過記録入力'!D42)</f>
      </c>
    </row>
    <row r="92" spans="1:8" ht="15" customHeight="1" hidden="1" thickBot="1">
      <c r="A92" s="106">
        <f>'通過記録入力'!A43</f>
        <v>40</v>
      </c>
      <c r="B92" s="415">
        <f>'通過記録入力'!B43</f>
      </c>
      <c r="C92" s="100">
        <f>'通過記録入力'!C43</f>
      </c>
      <c r="D92" s="101">
        <f>'通過記録入力'!P43</f>
      </c>
      <c r="E92" s="102">
        <f>'通過記録入力'!E43</f>
        <v>0</v>
      </c>
      <c r="F92" s="440">
        <f>IF('通過記録入力'!D43=0,"",'通過記録入力'!D43)</f>
      </c>
      <c r="G92" s="103">
        <f>'通過記録入力'!E43</f>
        <v>0</v>
      </c>
      <c r="H92" s="440">
        <f>IF('通過記録入力'!D43=0,"",'通過記録入力'!D43)</f>
      </c>
    </row>
    <row r="93" spans="1:8" ht="14.25" customHeight="1" hidden="1">
      <c r="A93" s="106">
        <f>'通過記録入力'!A44</f>
        <v>41</v>
      </c>
      <c r="B93" s="416">
        <f>'通過記録入力'!B44</f>
      </c>
      <c r="C93" s="104">
        <f>'通過記録入力'!C44</f>
      </c>
      <c r="D93" s="95">
        <f>'通過記録入力'!P44</f>
      </c>
      <c r="E93" s="96">
        <f>'通過記録入力'!E44</f>
        <v>0</v>
      </c>
      <c r="F93" s="439">
        <f>IF('通過記録入力'!D44=0,"",'通過記録入力'!D44)</f>
      </c>
      <c r="G93" s="97">
        <f>'通過記録入力'!E44</f>
        <v>0</v>
      </c>
      <c r="H93" s="439">
        <f>IF('通過記録入力'!D44=0,"",'通過記録入力'!D44)</f>
      </c>
    </row>
    <row r="94" spans="1:8" ht="14.25" customHeight="1" hidden="1">
      <c r="A94" s="106">
        <f>'通過記録入力'!A45</f>
        <v>42</v>
      </c>
      <c r="B94" s="414">
        <f>'通過記録入力'!B45</f>
      </c>
      <c r="C94" s="98">
        <f>'通過記録入力'!C45</f>
      </c>
      <c r="D94" s="95">
        <f>'通過記録入力'!P45</f>
      </c>
      <c r="E94" s="96">
        <f>'通過記録入力'!E45</f>
        <v>0</v>
      </c>
      <c r="F94" s="439">
        <f>IF('通過記録入力'!D45=0,"",'通過記録入力'!D45)</f>
      </c>
      <c r="G94" s="99">
        <f>'通過記録入力'!E45</f>
        <v>0</v>
      </c>
      <c r="H94" s="455">
        <f>IF('通過記録入力'!D45=0,"",'通過記録入力'!D45)</f>
      </c>
    </row>
    <row r="95" spans="1:8" ht="14.25" customHeight="1" hidden="1">
      <c r="A95" s="106">
        <f>'通過記録入力'!A46</f>
        <v>43</v>
      </c>
      <c r="B95" s="414">
        <f>'通過記録入力'!B46</f>
      </c>
      <c r="C95" s="98">
        <f>'通過記録入力'!C46</f>
      </c>
      <c r="D95" s="95">
        <f>'通過記録入力'!P46</f>
      </c>
      <c r="E95" s="96">
        <f>'通過記録入力'!E46</f>
        <v>0</v>
      </c>
      <c r="F95" s="439">
        <f>IF('通過記録入力'!D46=0,"",'通過記録入力'!D46)</f>
      </c>
      <c r="G95" s="99">
        <f>'通過記録入力'!E46</f>
        <v>0</v>
      </c>
      <c r="H95" s="455">
        <f>IF('通過記録入力'!D46=0,"",'通過記録入力'!D46)</f>
      </c>
    </row>
    <row r="96" spans="1:8" ht="14.25" customHeight="1" hidden="1">
      <c r="A96" s="106">
        <f>'通過記録入力'!A47</f>
        <v>44</v>
      </c>
      <c r="B96" s="414">
        <f>'通過記録入力'!B47</f>
      </c>
      <c r="C96" s="98">
        <f>'通過記録入力'!C47</f>
      </c>
      <c r="D96" s="95">
        <f>'通過記録入力'!P47</f>
      </c>
      <c r="E96" s="96">
        <f>'通過記録入力'!E47</f>
        <v>0</v>
      </c>
      <c r="F96" s="439">
        <f>IF('通過記録入力'!D47=0,"",'通過記録入力'!D47)</f>
      </c>
      <c r="G96" s="99">
        <f>'通過記録入力'!E47</f>
        <v>0</v>
      </c>
      <c r="H96" s="455">
        <f>IF('通過記録入力'!D47=0,"",'通過記録入力'!D47)</f>
      </c>
    </row>
    <row r="97" spans="1:8" ht="15" customHeight="1" hidden="1" thickBot="1">
      <c r="A97" s="106">
        <f>'通過記録入力'!A48</f>
        <v>45</v>
      </c>
      <c r="B97" s="415">
        <f>'通過記録入力'!B48</f>
      </c>
      <c r="C97" s="100">
        <f>'通過記録入力'!C48</f>
      </c>
      <c r="D97" s="101">
        <f>'通過記録入力'!P48</f>
      </c>
      <c r="E97" s="105">
        <f>'通過記録入力'!E48</f>
        <v>0</v>
      </c>
      <c r="F97" s="441">
        <f>IF('通過記録入力'!D48=0,"",'通過記録入力'!D48)</f>
      </c>
      <c r="G97" s="103">
        <f>'通過記録入力'!E48</f>
        <v>0</v>
      </c>
      <c r="H97" s="440">
        <f>IF('通過記録入力'!D48=0,"",'通過記録入力'!D48)</f>
      </c>
    </row>
  </sheetData>
  <mergeCells count="1">
    <mergeCell ref="B2:C2"/>
  </mergeCells>
  <dataValidations count="1">
    <dataValidation allowBlank="1" showInputMessage="1" showErrorMessage="1" errorTitle="注意！" error="このセルの内容は変更できません。" sqref="E2:F65536 E1 G1:IV65536 A1:B65536 D1:D65536 C1 C3:C65536"/>
  </dataValidations>
  <printOptions horizontalCentered="1"/>
  <pageMargins left="0.3937007874015748" right="0.3937007874015748" top="0.3937007874015748" bottom="0.3937007874015748" header="0" footer="0"/>
  <pageSetup orientation="portrait" paperSize="9" scale="89" r:id="rId2"/>
  <drawing r:id="rId1"/>
</worksheet>
</file>

<file path=xl/worksheets/sheet6.xml><?xml version="1.0" encoding="utf-8"?>
<worksheet xmlns="http://schemas.openxmlformats.org/spreadsheetml/2006/main" xmlns:r="http://schemas.openxmlformats.org/officeDocument/2006/relationships">
  <sheetPr codeName="Sheet18"/>
  <dimension ref="A1:J97"/>
  <sheetViews>
    <sheetView showGridLines="0" showZeros="0" showOutlineSymbols="0" view="pageBreakPreview" zoomScale="60" workbookViewId="0" topLeftCell="A1">
      <selection activeCell="A1" sqref="A1"/>
    </sheetView>
  </sheetViews>
  <sheetFormatPr defaultColWidth="8.796875" defaultRowHeight="15"/>
  <cols>
    <col min="1" max="1" width="0.8984375" style="91" customWidth="1"/>
    <col min="2" max="2" width="4.59765625" style="195" customWidth="1"/>
    <col min="3" max="3" width="10.3984375" style="91" customWidth="1"/>
    <col min="4" max="4" width="22.5" style="91" customWidth="1"/>
    <col min="5" max="5" width="10.59765625" style="91" customWidth="1"/>
    <col min="6" max="6" width="5.5" style="195" bestFit="1" customWidth="1"/>
    <col min="7" max="7" width="10.59765625" style="91" customWidth="1"/>
    <col min="8" max="8" width="5.5" style="195" bestFit="1" customWidth="1"/>
    <col min="9" max="9" width="1.59765625" style="91" customWidth="1"/>
    <col min="10" max="10" width="15.59765625" style="91" customWidth="1"/>
    <col min="11" max="16384" width="10.59765625" style="91" customWidth="1"/>
  </cols>
  <sheetData>
    <row r="1" spans="1:8" ht="21.75" thickBot="1">
      <c r="A1" s="107"/>
      <c r="B1" s="309" t="s">
        <v>49</v>
      </c>
      <c r="C1" s="309"/>
      <c r="D1" s="309"/>
      <c r="E1" s="308" t="str">
        <f>'参加ﾁｰﾑ一覧表'!$E$2</f>
        <v>滋賀県中学校駅伝競走大会</v>
      </c>
      <c r="F1" s="433"/>
      <c r="G1" s="309"/>
      <c r="H1" s="302"/>
    </row>
    <row r="2" spans="2:10" s="324" customFormat="1" ht="24" customHeight="1" thickBot="1">
      <c r="B2" s="362" t="s">
        <v>162</v>
      </c>
      <c r="C2" s="363"/>
      <c r="D2" s="323" t="s">
        <v>163</v>
      </c>
      <c r="E2" s="327" t="s">
        <v>415</v>
      </c>
      <c r="F2" s="328"/>
      <c r="G2" s="327" t="s">
        <v>416</v>
      </c>
      <c r="H2" s="328"/>
      <c r="J2" s="323" t="s">
        <v>1097</v>
      </c>
    </row>
    <row r="3" spans="1:10" s="334" customFormat="1" ht="24" customHeight="1" thickTop="1">
      <c r="A3" s="334">
        <v>1</v>
      </c>
      <c r="B3" s="417" t="s">
        <v>1125</v>
      </c>
      <c r="C3" s="366" t="s">
        <v>1125</v>
      </c>
      <c r="D3" s="379" t="s">
        <v>1125</v>
      </c>
      <c r="E3" s="380">
        <v>0</v>
      </c>
      <c r="F3" s="445" t="s">
        <v>1125</v>
      </c>
      <c r="G3" s="380" t="s">
        <v>1125</v>
      </c>
      <c r="H3" s="459" t="s">
        <v>1125</v>
      </c>
      <c r="J3" s="335"/>
    </row>
    <row r="4" spans="1:10" s="334" customFormat="1" ht="24" customHeight="1" thickBot="1">
      <c r="A4" s="334">
        <v>2</v>
      </c>
      <c r="B4" s="418" t="s">
        <v>1125</v>
      </c>
      <c r="C4" s="370" t="s">
        <v>1125</v>
      </c>
      <c r="D4" s="379" t="s">
        <v>1125</v>
      </c>
      <c r="E4" s="373">
        <v>0</v>
      </c>
      <c r="F4" s="443" t="s">
        <v>1125</v>
      </c>
      <c r="G4" s="373" t="s">
        <v>1125</v>
      </c>
      <c r="H4" s="457" t="s">
        <v>1125</v>
      </c>
      <c r="J4" s="338"/>
    </row>
    <row r="5" spans="1:8" s="334" customFormat="1" ht="24" customHeight="1" thickBot="1">
      <c r="A5" s="334">
        <v>3</v>
      </c>
      <c r="B5" s="418" t="s">
        <v>1125</v>
      </c>
      <c r="C5" s="370" t="s">
        <v>1125</v>
      </c>
      <c r="D5" s="379" t="s">
        <v>1125</v>
      </c>
      <c r="E5" s="373">
        <v>0</v>
      </c>
      <c r="F5" s="443" t="s">
        <v>1125</v>
      </c>
      <c r="G5" s="373" t="s">
        <v>1125</v>
      </c>
      <c r="H5" s="457" t="s">
        <v>1125</v>
      </c>
    </row>
    <row r="6" spans="1:10" s="334" customFormat="1" ht="24" customHeight="1" thickBot="1">
      <c r="A6" s="334">
        <v>4</v>
      </c>
      <c r="B6" s="418" t="s">
        <v>1125</v>
      </c>
      <c r="C6" s="370" t="s">
        <v>1125</v>
      </c>
      <c r="D6" s="379" t="s">
        <v>1125</v>
      </c>
      <c r="E6" s="373">
        <v>0</v>
      </c>
      <c r="F6" s="443" t="s">
        <v>1125</v>
      </c>
      <c r="G6" s="373" t="s">
        <v>1125</v>
      </c>
      <c r="H6" s="457" t="s">
        <v>1125</v>
      </c>
      <c r="J6" s="339" t="s">
        <v>1096</v>
      </c>
    </row>
    <row r="7" spans="1:10" s="334" customFormat="1" ht="24" customHeight="1" thickBot="1" thickTop="1">
      <c r="A7" s="334">
        <v>5</v>
      </c>
      <c r="B7" s="419" t="s">
        <v>1125</v>
      </c>
      <c r="C7" s="374" t="s">
        <v>1125</v>
      </c>
      <c r="D7" s="375" t="s">
        <v>1125</v>
      </c>
      <c r="E7" s="377">
        <v>0</v>
      </c>
      <c r="F7" s="444" t="s">
        <v>1125</v>
      </c>
      <c r="G7" s="377" t="s">
        <v>1125</v>
      </c>
      <c r="H7" s="458" t="s">
        <v>1125</v>
      </c>
      <c r="J7" s="344"/>
    </row>
    <row r="8" spans="1:10" s="334" customFormat="1" ht="24" customHeight="1">
      <c r="A8" s="334">
        <v>6</v>
      </c>
      <c r="B8" s="420" t="s">
        <v>1125</v>
      </c>
      <c r="C8" s="378" t="s">
        <v>1125</v>
      </c>
      <c r="D8" s="379" t="s">
        <v>1125</v>
      </c>
      <c r="E8" s="380">
        <v>0</v>
      </c>
      <c r="F8" s="445" t="s">
        <v>1125</v>
      </c>
      <c r="G8" s="380" t="s">
        <v>1125</v>
      </c>
      <c r="H8" s="459" t="s">
        <v>1125</v>
      </c>
      <c r="J8" s="346"/>
    </row>
    <row r="9" spans="1:10" s="334" customFormat="1" ht="24" customHeight="1">
      <c r="A9" s="334">
        <v>7</v>
      </c>
      <c r="B9" s="418" t="s">
        <v>1125</v>
      </c>
      <c r="C9" s="370" t="s">
        <v>1125</v>
      </c>
      <c r="D9" s="379" t="s">
        <v>1125</v>
      </c>
      <c r="E9" s="373">
        <v>0</v>
      </c>
      <c r="F9" s="443" t="s">
        <v>1125</v>
      </c>
      <c r="G9" s="373" t="s">
        <v>1125</v>
      </c>
      <c r="H9" s="457" t="s">
        <v>1125</v>
      </c>
      <c r="J9" s="346"/>
    </row>
    <row r="10" spans="1:10" s="334" customFormat="1" ht="24" customHeight="1">
      <c r="A10" s="334">
        <v>8</v>
      </c>
      <c r="B10" s="418" t="s">
        <v>1125</v>
      </c>
      <c r="C10" s="370" t="s">
        <v>1125</v>
      </c>
      <c r="D10" s="379" t="s">
        <v>1125</v>
      </c>
      <c r="E10" s="373">
        <v>0</v>
      </c>
      <c r="F10" s="443" t="s">
        <v>1125</v>
      </c>
      <c r="G10" s="373" t="s">
        <v>1125</v>
      </c>
      <c r="H10" s="457" t="s">
        <v>1125</v>
      </c>
      <c r="J10" s="346"/>
    </row>
    <row r="11" spans="1:10" s="334" customFormat="1" ht="24" customHeight="1">
      <c r="A11" s="334">
        <v>9</v>
      </c>
      <c r="B11" s="418" t="s">
        <v>1125</v>
      </c>
      <c r="C11" s="370" t="s">
        <v>1125</v>
      </c>
      <c r="D11" s="379" t="s">
        <v>1125</v>
      </c>
      <c r="E11" s="373">
        <v>0</v>
      </c>
      <c r="F11" s="443" t="s">
        <v>1125</v>
      </c>
      <c r="G11" s="373" t="s">
        <v>1125</v>
      </c>
      <c r="H11" s="457" t="s">
        <v>1125</v>
      </c>
      <c r="J11" s="346"/>
    </row>
    <row r="12" spans="1:10" s="334" customFormat="1" ht="24" customHeight="1" thickBot="1">
      <c r="A12" s="334">
        <v>10</v>
      </c>
      <c r="B12" s="419" t="s">
        <v>1125</v>
      </c>
      <c r="C12" s="374" t="s">
        <v>1125</v>
      </c>
      <c r="D12" s="375" t="s">
        <v>1125</v>
      </c>
      <c r="E12" s="377">
        <v>0</v>
      </c>
      <c r="F12" s="444" t="s">
        <v>1125</v>
      </c>
      <c r="G12" s="377" t="s">
        <v>1125</v>
      </c>
      <c r="H12" s="458" t="s">
        <v>1125</v>
      </c>
      <c r="J12" s="347"/>
    </row>
    <row r="13" spans="1:8" s="334" customFormat="1" ht="24" customHeight="1" thickBot="1">
      <c r="A13" s="334">
        <v>11</v>
      </c>
      <c r="B13" s="420" t="s">
        <v>1125</v>
      </c>
      <c r="C13" s="378" t="s">
        <v>1125</v>
      </c>
      <c r="D13" s="379" t="s">
        <v>1125</v>
      </c>
      <c r="E13" s="380">
        <v>0</v>
      </c>
      <c r="F13" s="445" t="s">
        <v>1125</v>
      </c>
      <c r="G13" s="380" t="s">
        <v>1125</v>
      </c>
      <c r="H13" s="459" t="s">
        <v>1125</v>
      </c>
    </row>
    <row r="14" spans="1:10" s="334" customFormat="1" ht="24" customHeight="1" thickBot="1">
      <c r="A14" s="334">
        <v>12</v>
      </c>
      <c r="B14" s="418" t="s">
        <v>1125</v>
      </c>
      <c r="C14" s="370" t="s">
        <v>1125</v>
      </c>
      <c r="D14" s="379" t="s">
        <v>1125</v>
      </c>
      <c r="E14" s="373">
        <v>0</v>
      </c>
      <c r="F14" s="443" t="s">
        <v>1125</v>
      </c>
      <c r="G14" s="373" t="s">
        <v>1125</v>
      </c>
      <c r="H14" s="457" t="s">
        <v>1125</v>
      </c>
      <c r="J14" s="339" t="s">
        <v>654</v>
      </c>
    </row>
    <row r="15" spans="1:10" s="334" customFormat="1" ht="24" customHeight="1" thickTop="1">
      <c r="A15" s="334">
        <v>13</v>
      </c>
      <c r="B15" s="418" t="s">
        <v>1125</v>
      </c>
      <c r="C15" s="370" t="s">
        <v>1125</v>
      </c>
      <c r="D15" s="379" t="s">
        <v>1125</v>
      </c>
      <c r="E15" s="373">
        <v>0</v>
      </c>
      <c r="F15" s="443" t="s">
        <v>1125</v>
      </c>
      <c r="G15" s="373" t="s">
        <v>1125</v>
      </c>
      <c r="H15" s="457" t="s">
        <v>1125</v>
      </c>
      <c r="J15" s="348"/>
    </row>
    <row r="16" spans="1:10" s="334" customFormat="1" ht="24" customHeight="1" thickBot="1">
      <c r="A16" s="334">
        <v>14</v>
      </c>
      <c r="B16" s="418" t="s">
        <v>1125</v>
      </c>
      <c r="C16" s="370" t="s">
        <v>1125</v>
      </c>
      <c r="D16" s="379" t="s">
        <v>1125</v>
      </c>
      <c r="E16" s="373">
        <v>0</v>
      </c>
      <c r="F16" s="443" t="s">
        <v>1125</v>
      </c>
      <c r="G16" s="373" t="s">
        <v>1125</v>
      </c>
      <c r="H16" s="457" t="s">
        <v>1125</v>
      </c>
      <c r="J16" s="349"/>
    </row>
    <row r="17" spans="1:8" s="334" customFormat="1" ht="24" customHeight="1" thickBot="1">
      <c r="A17" s="334">
        <v>15</v>
      </c>
      <c r="B17" s="419" t="s">
        <v>1125</v>
      </c>
      <c r="C17" s="374" t="s">
        <v>1125</v>
      </c>
      <c r="D17" s="375" t="s">
        <v>1125</v>
      </c>
      <c r="E17" s="377">
        <v>0</v>
      </c>
      <c r="F17" s="444" t="s">
        <v>1125</v>
      </c>
      <c r="G17" s="377" t="s">
        <v>1125</v>
      </c>
      <c r="H17" s="458" t="s">
        <v>1125</v>
      </c>
    </row>
    <row r="18" spans="1:8" s="334" customFormat="1" ht="24" customHeight="1">
      <c r="A18" s="334">
        <v>16</v>
      </c>
      <c r="B18" s="420" t="s">
        <v>1125</v>
      </c>
      <c r="C18" s="378" t="s">
        <v>1125</v>
      </c>
      <c r="D18" s="379" t="s">
        <v>1125</v>
      </c>
      <c r="E18" s="380">
        <v>0</v>
      </c>
      <c r="F18" s="445" t="s">
        <v>1125</v>
      </c>
      <c r="G18" s="380" t="s">
        <v>1125</v>
      </c>
      <c r="H18" s="459" t="s">
        <v>1125</v>
      </c>
    </row>
    <row r="19" spans="1:8" s="334" customFormat="1" ht="24" customHeight="1">
      <c r="A19" s="334">
        <v>17</v>
      </c>
      <c r="B19" s="418" t="s">
        <v>1125</v>
      </c>
      <c r="C19" s="370" t="s">
        <v>1125</v>
      </c>
      <c r="D19" s="379" t="s">
        <v>1125</v>
      </c>
      <c r="E19" s="373">
        <v>0</v>
      </c>
      <c r="F19" s="443" t="s">
        <v>1125</v>
      </c>
      <c r="G19" s="373" t="s">
        <v>1125</v>
      </c>
      <c r="H19" s="457" t="s">
        <v>1125</v>
      </c>
    </row>
    <row r="20" spans="1:8" s="334" customFormat="1" ht="24" customHeight="1">
      <c r="A20" s="334">
        <v>18</v>
      </c>
      <c r="B20" s="418" t="s">
        <v>1125</v>
      </c>
      <c r="C20" s="370" t="s">
        <v>1125</v>
      </c>
      <c r="D20" s="379" t="s">
        <v>1125</v>
      </c>
      <c r="E20" s="373">
        <v>0</v>
      </c>
      <c r="F20" s="443" t="s">
        <v>1125</v>
      </c>
      <c r="G20" s="373" t="s">
        <v>1125</v>
      </c>
      <c r="H20" s="457" t="s">
        <v>1125</v>
      </c>
    </row>
    <row r="21" spans="1:8" s="334" customFormat="1" ht="24" customHeight="1">
      <c r="A21" s="334">
        <v>19</v>
      </c>
      <c r="B21" s="418" t="s">
        <v>1125</v>
      </c>
      <c r="C21" s="370" t="s">
        <v>1125</v>
      </c>
      <c r="D21" s="379" t="s">
        <v>1125</v>
      </c>
      <c r="E21" s="373">
        <v>0</v>
      </c>
      <c r="F21" s="443" t="s">
        <v>1125</v>
      </c>
      <c r="G21" s="373" t="s">
        <v>1125</v>
      </c>
      <c r="H21" s="457" t="s">
        <v>1125</v>
      </c>
    </row>
    <row r="22" spans="1:8" s="334" customFormat="1" ht="24" customHeight="1" thickBot="1">
      <c r="A22" s="334">
        <v>20</v>
      </c>
      <c r="B22" s="419" t="s">
        <v>1125</v>
      </c>
      <c r="C22" s="374" t="s">
        <v>1125</v>
      </c>
      <c r="D22" s="375" t="s">
        <v>1125</v>
      </c>
      <c r="E22" s="377">
        <v>0</v>
      </c>
      <c r="F22" s="444" t="s">
        <v>1125</v>
      </c>
      <c r="G22" s="377" t="s">
        <v>1125</v>
      </c>
      <c r="H22" s="458" t="s">
        <v>1125</v>
      </c>
    </row>
    <row r="23" spans="1:8" s="334" customFormat="1" ht="24" customHeight="1">
      <c r="A23" s="334">
        <v>21</v>
      </c>
      <c r="B23" s="420" t="s">
        <v>1125</v>
      </c>
      <c r="C23" s="378" t="s">
        <v>1125</v>
      </c>
      <c r="D23" s="379" t="s">
        <v>1125</v>
      </c>
      <c r="E23" s="380">
        <v>0</v>
      </c>
      <c r="F23" s="445" t="s">
        <v>1125</v>
      </c>
      <c r="G23" s="380" t="s">
        <v>1125</v>
      </c>
      <c r="H23" s="459" t="s">
        <v>1125</v>
      </c>
    </row>
    <row r="24" spans="1:8" s="334" customFormat="1" ht="24" customHeight="1">
      <c r="A24" s="334">
        <v>22</v>
      </c>
      <c r="B24" s="418" t="s">
        <v>1125</v>
      </c>
      <c r="C24" s="370" t="s">
        <v>1125</v>
      </c>
      <c r="D24" s="379" t="s">
        <v>1125</v>
      </c>
      <c r="E24" s="373">
        <v>0</v>
      </c>
      <c r="F24" s="443" t="s">
        <v>1125</v>
      </c>
      <c r="G24" s="373" t="s">
        <v>1125</v>
      </c>
      <c r="H24" s="457" t="s">
        <v>1125</v>
      </c>
    </row>
    <row r="25" spans="1:8" s="334" customFormat="1" ht="24" customHeight="1">
      <c r="A25" s="334">
        <v>23</v>
      </c>
      <c r="B25" s="418" t="s">
        <v>1125</v>
      </c>
      <c r="C25" s="370" t="s">
        <v>1125</v>
      </c>
      <c r="D25" s="379" t="s">
        <v>1125</v>
      </c>
      <c r="E25" s="373">
        <v>0</v>
      </c>
      <c r="F25" s="443" t="s">
        <v>1125</v>
      </c>
      <c r="G25" s="373" t="s">
        <v>1125</v>
      </c>
      <c r="H25" s="457" t="s">
        <v>1125</v>
      </c>
    </row>
    <row r="26" spans="1:8" s="334" customFormat="1" ht="24" customHeight="1">
      <c r="A26" s="334">
        <v>24</v>
      </c>
      <c r="B26" s="418" t="s">
        <v>1125</v>
      </c>
      <c r="C26" s="370" t="s">
        <v>1125</v>
      </c>
      <c r="D26" s="379" t="s">
        <v>1125</v>
      </c>
      <c r="E26" s="373">
        <v>0</v>
      </c>
      <c r="F26" s="443" t="s">
        <v>1125</v>
      </c>
      <c r="G26" s="373" t="s">
        <v>1125</v>
      </c>
      <c r="H26" s="457" t="s">
        <v>1125</v>
      </c>
    </row>
    <row r="27" spans="1:8" s="334" customFormat="1" ht="24" customHeight="1" thickBot="1">
      <c r="A27" s="334">
        <v>25</v>
      </c>
      <c r="B27" s="419" t="s">
        <v>1125</v>
      </c>
      <c r="C27" s="374" t="s">
        <v>1125</v>
      </c>
      <c r="D27" s="375" t="s">
        <v>1125</v>
      </c>
      <c r="E27" s="377">
        <v>0</v>
      </c>
      <c r="F27" s="444" t="s">
        <v>1125</v>
      </c>
      <c r="G27" s="377" t="s">
        <v>1125</v>
      </c>
      <c r="H27" s="458" t="s">
        <v>1125</v>
      </c>
    </row>
    <row r="28" spans="1:8" s="334" customFormat="1" ht="24" customHeight="1">
      <c r="A28" s="334">
        <v>26</v>
      </c>
      <c r="B28" s="420" t="s">
        <v>1125</v>
      </c>
      <c r="C28" s="378" t="s">
        <v>1125</v>
      </c>
      <c r="D28" s="379" t="s">
        <v>1125</v>
      </c>
      <c r="E28" s="380">
        <v>0</v>
      </c>
      <c r="F28" s="445" t="s">
        <v>1125</v>
      </c>
      <c r="G28" s="380" t="s">
        <v>1125</v>
      </c>
      <c r="H28" s="459" t="s">
        <v>1125</v>
      </c>
    </row>
    <row r="29" spans="1:8" s="334" customFormat="1" ht="24" customHeight="1">
      <c r="A29" s="334">
        <v>27</v>
      </c>
      <c r="B29" s="418" t="s">
        <v>1125</v>
      </c>
      <c r="C29" s="370" t="s">
        <v>1125</v>
      </c>
      <c r="D29" s="379" t="s">
        <v>1125</v>
      </c>
      <c r="E29" s="373">
        <v>0</v>
      </c>
      <c r="F29" s="443" t="s">
        <v>1125</v>
      </c>
      <c r="G29" s="373" t="s">
        <v>1125</v>
      </c>
      <c r="H29" s="457" t="s">
        <v>1125</v>
      </c>
    </row>
    <row r="30" spans="1:8" s="334" customFormat="1" ht="24" customHeight="1">
      <c r="A30" s="334">
        <v>28</v>
      </c>
      <c r="B30" s="418" t="s">
        <v>1125</v>
      </c>
      <c r="C30" s="370" t="s">
        <v>1125</v>
      </c>
      <c r="D30" s="379" t="s">
        <v>1125</v>
      </c>
      <c r="E30" s="373">
        <v>0</v>
      </c>
      <c r="F30" s="443" t="s">
        <v>1125</v>
      </c>
      <c r="G30" s="373" t="s">
        <v>1125</v>
      </c>
      <c r="H30" s="457" t="s">
        <v>1125</v>
      </c>
    </row>
    <row r="31" spans="1:8" s="334" customFormat="1" ht="24" customHeight="1">
      <c r="A31" s="334">
        <v>29</v>
      </c>
      <c r="B31" s="418" t="s">
        <v>1125</v>
      </c>
      <c r="C31" s="370" t="s">
        <v>1125</v>
      </c>
      <c r="D31" s="379" t="s">
        <v>1125</v>
      </c>
      <c r="E31" s="373">
        <v>0</v>
      </c>
      <c r="F31" s="443" t="s">
        <v>1125</v>
      </c>
      <c r="G31" s="373" t="s">
        <v>1125</v>
      </c>
      <c r="H31" s="457" t="s">
        <v>1125</v>
      </c>
    </row>
    <row r="32" spans="1:8" s="334" customFormat="1" ht="24" customHeight="1" thickBot="1">
      <c r="A32" s="334">
        <v>30</v>
      </c>
      <c r="B32" s="419" t="s">
        <v>1125</v>
      </c>
      <c r="C32" s="374" t="s">
        <v>1125</v>
      </c>
      <c r="D32" s="375" t="s">
        <v>1125</v>
      </c>
      <c r="E32" s="377">
        <v>0</v>
      </c>
      <c r="F32" s="444" t="s">
        <v>1125</v>
      </c>
      <c r="G32" s="377" t="s">
        <v>1125</v>
      </c>
      <c r="H32" s="458" t="s">
        <v>1125</v>
      </c>
    </row>
    <row r="33" spans="1:8" s="334" customFormat="1" ht="24" customHeight="1">
      <c r="A33" s="334">
        <v>31</v>
      </c>
      <c r="B33" s="420" t="s">
        <v>1125</v>
      </c>
      <c r="C33" s="378" t="s">
        <v>1125</v>
      </c>
      <c r="D33" s="379" t="s">
        <v>1125</v>
      </c>
      <c r="E33" s="380">
        <v>0</v>
      </c>
      <c r="F33" s="445" t="s">
        <v>1125</v>
      </c>
      <c r="G33" s="380" t="s">
        <v>1125</v>
      </c>
      <c r="H33" s="459" t="s">
        <v>1125</v>
      </c>
    </row>
    <row r="34" spans="1:8" s="334" customFormat="1" ht="24" customHeight="1">
      <c r="A34" s="334">
        <v>32</v>
      </c>
      <c r="B34" s="418" t="s">
        <v>1125</v>
      </c>
      <c r="C34" s="370" t="s">
        <v>1125</v>
      </c>
      <c r="D34" s="379" t="s">
        <v>1125</v>
      </c>
      <c r="E34" s="373">
        <v>0</v>
      </c>
      <c r="F34" s="443" t="s">
        <v>1125</v>
      </c>
      <c r="G34" s="373" t="s">
        <v>1125</v>
      </c>
      <c r="H34" s="457" t="s">
        <v>1125</v>
      </c>
    </row>
    <row r="35" spans="1:8" s="334" customFormat="1" ht="24" customHeight="1">
      <c r="A35" s="334">
        <v>33</v>
      </c>
      <c r="B35" s="418" t="s">
        <v>1125</v>
      </c>
      <c r="C35" s="370" t="s">
        <v>1125</v>
      </c>
      <c r="D35" s="379" t="s">
        <v>1125</v>
      </c>
      <c r="E35" s="373">
        <v>0</v>
      </c>
      <c r="F35" s="443" t="s">
        <v>1125</v>
      </c>
      <c r="G35" s="373" t="s">
        <v>1125</v>
      </c>
      <c r="H35" s="457" t="s">
        <v>1125</v>
      </c>
    </row>
    <row r="36" spans="1:8" s="334" customFormat="1" ht="24" customHeight="1">
      <c r="A36" s="334">
        <v>34</v>
      </c>
      <c r="B36" s="418" t="s">
        <v>1125</v>
      </c>
      <c r="C36" s="370" t="s">
        <v>1125</v>
      </c>
      <c r="D36" s="379" t="s">
        <v>1125</v>
      </c>
      <c r="E36" s="373">
        <v>0</v>
      </c>
      <c r="F36" s="443" t="s">
        <v>1125</v>
      </c>
      <c r="G36" s="373" t="s">
        <v>1125</v>
      </c>
      <c r="H36" s="457" t="s">
        <v>1125</v>
      </c>
    </row>
    <row r="37" spans="1:8" s="334" customFormat="1" ht="24" customHeight="1" thickBot="1">
      <c r="A37" s="334">
        <v>35</v>
      </c>
      <c r="B37" s="419" t="s">
        <v>1125</v>
      </c>
      <c r="C37" s="374" t="s">
        <v>1125</v>
      </c>
      <c r="D37" s="375" t="s">
        <v>1125</v>
      </c>
      <c r="E37" s="377">
        <v>0</v>
      </c>
      <c r="F37" s="444" t="s">
        <v>1125</v>
      </c>
      <c r="G37" s="377" t="s">
        <v>1125</v>
      </c>
      <c r="H37" s="458" t="s">
        <v>1125</v>
      </c>
    </row>
    <row r="38" spans="1:8" s="355" customFormat="1" ht="14.25">
      <c r="A38" s="355">
        <v>36</v>
      </c>
      <c r="B38" s="421" t="s">
        <v>1125</v>
      </c>
      <c r="C38" s="400" t="s">
        <v>1125</v>
      </c>
      <c r="D38" s="384" t="s">
        <v>1125</v>
      </c>
      <c r="E38" s="401">
        <v>0</v>
      </c>
      <c r="F38" s="446" t="s">
        <v>1125</v>
      </c>
      <c r="G38" s="401" t="s">
        <v>1125</v>
      </c>
      <c r="H38" s="460" t="s">
        <v>1125</v>
      </c>
    </row>
    <row r="39" spans="1:8" s="355" customFormat="1" ht="14.25">
      <c r="A39" s="355">
        <v>37</v>
      </c>
      <c r="B39" s="422" t="s">
        <v>1125</v>
      </c>
      <c r="C39" s="402" t="s">
        <v>1125</v>
      </c>
      <c r="D39" s="384" t="s">
        <v>1125</v>
      </c>
      <c r="E39" s="403">
        <v>0</v>
      </c>
      <c r="F39" s="447" t="s">
        <v>1125</v>
      </c>
      <c r="G39" s="403" t="s">
        <v>1125</v>
      </c>
      <c r="H39" s="461" t="s">
        <v>1125</v>
      </c>
    </row>
    <row r="40" spans="1:8" s="355" customFormat="1" ht="14.25">
      <c r="A40" s="355">
        <v>38</v>
      </c>
      <c r="B40" s="422" t="s">
        <v>1125</v>
      </c>
      <c r="C40" s="402" t="s">
        <v>1125</v>
      </c>
      <c r="D40" s="384" t="s">
        <v>1125</v>
      </c>
      <c r="E40" s="403">
        <v>0</v>
      </c>
      <c r="F40" s="447" t="s">
        <v>1125</v>
      </c>
      <c r="G40" s="403" t="s">
        <v>1125</v>
      </c>
      <c r="H40" s="461" t="s">
        <v>1125</v>
      </c>
    </row>
    <row r="41" spans="1:8" s="355" customFormat="1" ht="14.25">
      <c r="A41" s="355">
        <v>39</v>
      </c>
      <c r="B41" s="422" t="s">
        <v>1125</v>
      </c>
      <c r="C41" s="402" t="s">
        <v>1125</v>
      </c>
      <c r="D41" s="384" t="s">
        <v>1125</v>
      </c>
      <c r="E41" s="403">
        <v>0</v>
      </c>
      <c r="F41" s="447" t="s">
        <v>1125</v>
      </c>
      <c r="G41" s="403" t="s">
        <v>1125</v>
      </c>
      <c r="H41" s="461" t="s">
        <v>1125</v>
      </c>
    </row>
    <row r="42" spans="1:8" s="355" customFormat="1" ht="15" thickBot="1">
      <c r="A42" s="355">
        <v>40</v>
      </c>
      <c r="B42" s="423" t="s">
        <v>1125</v>
      </c>
      <c r="C42" s="404" t="s">
        <v>1125</v>
      </c>
      <c r="D42" s="392" t="s">
        <v>1125</v>
      </c>
      <c r="E42" s="405">
        <v>0</v>
      </c>
      <c r="F42" s="448" t="s">
        <v>1125</v>
      </c>
      <c r="G42" s="405" t="s">
        <v>1125</v>
      </c>
      <c r="H42" s="462" t="s">
        <v>1125</v>
      </c>
    </row>
    <row r="43" spans="1:8" s="355" customFormat="1" ht="14.25">
      <c r="A43" s="355">
        <v>41</v>
      </c>
      <c r="B43" s="421" t="s">
        <v>1125</v>
      </c>
      <c r="C43" s="400" t="s">
        <v>1125</v>
      </c>
      <c r="D43" s="384" t="s">
        <v>1125</v>
      </c>
      <c r="E43" s="401">
        <v>0</v>
      </c>
      <c r="F43" s="446" t="s">
        <v>1125</v>
      </c>
      <c r="G43" s="401" t="s">
        <v>1125</v>
      </c>
      <c r="H43" s="460" t="s">
        <v>1125</v>
      </c>
    </row>
    <row r="44" spans="1:8" s="355" customFormat="1" ht="14.25">
      <c r="A44" s="355">
        <v>42</v>
      </c>
      <c r="B44" s="422" t="s">
        <v>1125</v>
      </c>
      <c r="C44" s="402" t="s">
        <v>1125</v>
      </c>
      <c r="D44" s="384" t="s">
        <v>1125</v>
      </c>
      <c r="E44" s="403">
        <v>0</v>
      </c>
      <c r="F44" s="447" t="s">
        <v>1125</v>
      </c>
      <c r="G44" s="403" t="s">
        <v>1125</v>
      </c>
      <c r="H44" s="461" t="s">
        <v>1125</v>
      </c>
    </row>
    <row r="45" spans="1:8" s="355" customFormat="1" ht="14.25">
      <c r="A45" s="355">
        <v>43</v>
      </c>
      <c r="B45" s="422" t="s">
        <v>1125</v>
      </c>
      <c r="C45" s="402" t="s">
        <v>1125</v>
      </c>
      <c r="D45" s="384" t="s">
        <v>1125</v>
      </c>
      <c r="E45" s="403">
        <v>0</v>
      </c>
      <c r="F45" s="447" t="s">
        <v>1125</v>
      </c>
      <c r="G45" s="403" t="s">
        <v>1125</v>
      </c>
      <c r="H45" s="461" t="s">
        <v>1125</v>
      </c>
    </row>
    <row r="46" spans="1:8" s="355" customFormat="1" ht="14.25">
      <c r="A46" s="355">
        <v>44</v>
      </c>
      <c r="B46" s="422" t="s">
        <v>1125</v>
      </c>
      <c r="C46" s="402" t="s">
        <v>1125</v>
      </c>
      <c r="D46" s="384" t="s">
        <v>1125</v>
      </c>
      <c r="E46" s="403">
        <v>0</v>
      </c>
      <c r="F46" s="447" t="s">
        <v>1125</v>
      </c>
      <c r="G46" s="403" t="s">
        <v>1125</v>
      </c>
      <c r="H46" s="461" t="s">
        <v>1125</v>
      </c>
    </row>
    <row r="47" spans="1:8" s="355" customFormat="1" ht="15" thickBot="1">
      <c r="A47" s="355">
        <v>45</v>
      </c>
      <c r="B47" s="423" t="s">
        <v>1125</v>
      </c>
      <c r="C47" s="404" t="s">
        <v>1125</v>
      </c>
      <c r="D47" s="392" t="s">
        <v>1125</v>
      </c>
      <c r="E47" s="405">
        <v>0</v>
      </c>
      <c r="F47" s="448" t="s">
        <v>1125</v>
      </c>
      <c r="G47" s="405" t="s">
        <v>1125</v>
      </c>
      <c r="H47" s="462" t="s">
        <v>1125</v>
      </c>
    </row>
    <row r="51" spans="1:8" ht="21.75" customHeight="1" hidden="1" thickBot="1">
      <c r="A51" s="107"/>
      <c r="B51" s="302" t="s">
        <v>49</v>
      </c>
      <c r="C51" s="302"/>
      <c r="D51" s="302"/>
      <c r="E51" s="302"/>
      <c r="F51" s="302"/>
      <c r="G51" s="302"/>
      <c r="H51" s="302"/>
    </row>
    <row r="52" spans="1:8" ht="15" customHeight="1" hidden="1" thickBot="1">
      <c r="A52" s="107"/>
      <c r="B52" s="304" t="s">
        <v>873</v>
      </c>
      <c r="C52" s="305"/>
      <c r="D52" s="93" t="s">
        <v>1007</v>
      </c>
      <c r="E52" s="306" t="s">
        <v>415</v>
      </c>
      <c r="F52" s="307"/>
      <c r="G52" s="306" t="s">
        <v>416</v>
      </c>
      <c r="H52" s="307"/>
    </row>
    <row r="53" spans="1:8" ht="15" customHeight="1" hidden="1" thickTop="1">
      <c r="A53" s="91">
        <f>'通過記録入力'!A4</f>
        <v>1</v>
      </c>
      <c r="B53" s="424">
        <f>'通過記録入力'!B4</f>
      </c>
      <c r="C53" s="108">
        <f>'通過記録入力'!C4</f>
      </c>
      <c r="D53" s="109">
        <f>'通過記録入力'!Q4</f>
      </c>
      <c r="E53" s="110">
        <f>'通過記録入力'!G4</f>
        <v>0</v>
      </c>
      <c r="F53" s="452">
        <f>IF('通過記録入力'!F4=0,"",'通過記録入力'!F4)</f>
      </c>
      <c r="G53" s="110">
        <f>'区間記録処理'!E4</f>
      </c>
      <c r="H53" s="466">
        <f>IF('区間記録処理'!F4=0,"",'区間記録処理'!F4)</f>
      </c>
    </row>
    <row r="54" spans="1:8" ht="14.25" customHeight="1" hidden="1">
      <c r="A54" s="91">
        <f>'通過記録入力'!A5</f>
        <v>2</v>
      </c>
      <c r="B54" s="425">
        <f>'通過記録入力'!B5</f>
      </c>
      <c r="C54" s="111">
        <f>'通過記録入力'!C5</f>
      </c>
      <c r="D54" s="109">
        <f>'通過記録入力'!Q5</f>
      </c>
      <c r="E54" s="112">
        <f>'通過記録入力'!G5</f>
        <v>0</v>
      </c>
      <c r="F54" s="450">
        <f>IF('通過記録入力'!F5=0,"",'通過記録入力'!F5)</f>
      </c>
      <c r="G54" s="112">
        <f>'区間記録処理'!E5</f>
      </c>
      <c r="H54" s="464">
        <f>IF('区間記録処理'!F5=0,"",'区間記録処理'!F5)</f>
      </c>
    </row>
    <row r="55" spans="1:8" ht="14.25" customHeight="1" hidden="1">
      <c r="A55" s="91">
        <f>'通過記録入力'!A6</f>
        <v>3</v>
      </c>
      <c r="B55" s="425">
        <f>'通過記録入力'!B6</f>
      </c>
      <c r="C55" s="111">
        <f>'通過記録入力'!C6</f>
      </c>
      <c r="D55" s="109">
        <f>'通過記録入力'!Q6</f>
      </c>
      <c r="E55" s="112">
        <f>'通過記録入力'!G6</f>
        <v>0</v>
      </c>
      <c r="F55" s="450">
        <f>IF('通過記録入力'!F6=0,"",'通過記録入力'!F6)</f>
      </c>
      <c r="G55" s="112">
        <f>'区間記録処理'!E6</f>
      </c>
      <c r="H55" s="464">
        <f>IF('区間記録処理'!F6=0,"",'区間記録処理'!F6)</f>
      </c>
    </row>
    <row r="56" spans="1:8" ht="14.25" customHeight="1" hidden="1">
      <c r="A56" s="91">
        <f>'通過記録入力'!A7</f>
        <v>4</v>
      </c>
      <c r="B56" s="425">
        <f>'通過記録入力'!B7</f>
      </c>
      <c r="C56" s="111">
        <f>'通過記録入力'!C7</f>
      </c>
      <c r="D56" s="109">
        <f>'通過記録入力'!Q7</f>
      </c>
      <c r="E56" s="112">
        <f>'通過記録入力'!G7</f>
        <v>0</v>
      </c>
      <c r="F56" s="450">
        <f>IF('通過記録入力'!F7=0,"",'通過記録入力'!F7)</f>
      </c>
      <c r="G56" s="112">
        <f>'区間記録処理'!E7</f>
      </c>
      <c r="H56" s="464">
        <f>IF('区間記録処理'!F7=0,"",'区間記録処理'!F7)</f>
      </c>
    </row>
    <row r="57" spans="1:8" ht="15" customHeight="1" hidden="1" thickBot="1">
      <c r="A57" s="91">
        <f>'通過記録入力'!A8</f>
        <v>5</v>
      </c>
      <c r="B57" s="426">
        <f>'通過記録入力'!B8</f>
      </c>
      <c r="C57" s="113">
        <f>'通過記録入力'!C8</f>
      </c>
      <c r="D57" s="114">
        <f>'通過記録入力'!Q8</f>
      </c>
      <c r="E57" s="115">
        <f>'通過記録入力'!G8</f>
        <v>0</v>
      </c>
      <c r="F57" s="451">
        <f>IF('通過記録入力'!F8=0,"",'通過記録入力'!F8)</f>
      </c>
      <c r="G57" s="115">
        <f>'区間記録処理'!E8</f>
      </c>
      <c r="H57" s="465">
        <f>IF('区間記録処理'!F8=0,"",'区間記録処理'!F8)</f>
      </c>
    </row>
    <row r="58" spans="1:8" ht="14.25" customHeight="1" hidden="1">
      <c r="A58" s="91">
        <f>'通過記録入力'!A9</f>
        <v>6</v>
      </c>
      <c r="B58" s="427">
        <f>'通過記録入力'!B9</f>
      </c>
      <c r="C58" s="116">
        <f>'通過記録入力'!C9</f>
      </c>
      <c r="D58" s="109">
        <f>'通過記録入力'!Q9</f>
      </c>
      <c r="E58" s="110">
        <f>'通過記録入力'!G9</f>
        <v>0</v>
      </c>
      <c r="F58" s="452">
        <f>IF('通過記録入力'!F9=0,"",'通過記録入力'!F9)</f>
      </c>
      <c r="G58" s="110">
        <f>'区間記録処理'!E9</f>
      </c>
      <c r="H58" s="466">
        <f>IF('区間記録処理'!F9=0,"",'区間記録処理'!F9)</f>
      </c>
    </row>
    <row r="59" spans="1:8" ht="14.25" customHeight="1" hidden="1">
      <c r="A59" s="91">
        <f>'通過記録入力'!A10</f>
        <v>7</v>
      </c>
      <c r="B59" s="425">
        <f>'通過記録入力'!B10</f>
      </c>
      <c r="C59" s="111">
        <f>'通過記録入力'!C10</f>
      </c>
      <c r="D59" s="109">
        <f>'通過記録入力'!Q10</f>
      </c>
      <c r="E59" s="112">
        <f>'通過記録入力'!G10</f>
        <v>0</v>
      </c>
      <c r="F59" s="450">
        <f>IF('通過記録入力'!F10=0,"",'通過記録入力'!F10)</f>
      </c>
      <c r="G59" s="112">
        <f>'区間記録処理'!E10</f>
      </c>
      <c r="H59" s="464">
        <f>IF('区間記録処理'!F10=0,"",'区間記録処理'!F10)</f>
      </c>
    </row>
    <row r="60" spans="1:8" ht="14.25" customHeight="1" hidden="1">
      <c r="A60" s="91">
        <f>'通過記録入力'!A11</f>
        <v>8</v>
      </c>
      <c r="B60" s="425">
        <f>'通過記録入力'!B11</f>
      </c>
      <c r="C60" s="111">
        <f>'通過記録入力'!C11</f>
      </c>
      <c r="D60" s="109">
        <f>'通過記録入力'!Q11</f>
      </c>
      <c r="E60" s="112">
        <f>'通過記録入力'!G11</f>
        <v>0</v>
      </c>
      <c r="F60" s="450">
        <f>IF('通過記録入力'!F11=0,"",'通過記録入力'!F11)</f>
      </c>
      <c r="G60" s="112">
        <f>'区間記録処理'!E11</f>
      </c>
      <c r="H60" s="464">
        <f>IF('区間記録処理'!F11=0,"",'区間記録処理'!F11)</f>
      </c>
    </row>
    <row r="61" spans="1:8" ht="14.25" customHeight="1" hidden="1">
      <c r="A61" s="91">
        <f>'通過記録入力'!A12</f>
        <v>9</v>
      </c>
      <c r="B61" s="425">
        <f>'通過記録入力'!B12</f>
      </c>
      <c r="C61" s="111">
        <f>'通過記録入力'!C12</f>
      </c>
      <c r="D61" s="109">
        <f>'通過記録入力'!Q12</f>
      </c>
      <c r="E61" s="112">
        <f>'通過記録入力'!G12</f>
        <v>0</v>
      </c>
      <c r="F61" s="450">
        <f>IF('通過記録入力'!F12=0,"",'通過記録入力'!F12)</f>
      </c>
      <c r="G61" s="112">
        <f>'区間記録処理'!E12</f>
      </c>
      <c r="H61" s="464">
        <f>IF('区間記録処理'!F12=0,"",'区間記録処理'!F12)</f>
      </c>
    </row>
    <row r="62" spans="1:8" ht="15" customHeight="1" hidden="1" thickBot="1">
      <c r="A62" s="91">
        <f>'通過記録入力'!A13</f>
        <v>10</v>
      </c>
      <c r="B62" s="426">
        <f>'通過記録入力'!B13</f>
      </c>
      <c r="C62" s="113">
        <f>'通過記録入力'!C13</f>
      </c>
      <c r="D62" s="114">
        <f>'通過記録入力'!Q13</f>
      </c>
      <c r="E62" s="115">
        <f>'通過記録入力'!G13</f>
        <v>0</v>
      </c>
      <c r="F62" s="451">
        <f>IF('通過記録入力'!F13=0,"",'通過記録入力'!F13)</f>
      </c>
      <c r="G62" s="115">
        <f>'区間記録処理'!E13</f>
      </c>
      <c r="H62" s="465">
        <f>IF('区間記録処理'!F13=0,"",'区間記録処理'!F13)</f>
      </c>
    </row>
    <row r="63" spans="1:8" ht="14.25" customHeight="1" hidden="1">
      <c r="A63" s="91">
        <f>'通過記録入力'!A14</f>
        <v>11</v>
      </c>
      <c r="B63" s="427">
        <f>'通過記録入力'!B14</f>
      </c>
      <c r="C63" s="116">
        <f>'通過記録入力'!C14</f>
      </c>
      <c r="D63" s="109">
        <f>'通過記録入力'!Q14</f>
      </c>
      <c r="E63" s="110">
        <f>'通過記録入力'!G14</f>
        <v>0</v>
      </c>
      <c r="F63" s="452">
        <f>IF('通過記録入力'!F14=0,"",'通過記録入力'!F14)</f>
      </c>
      <c r="G63" s="110">
        <f>'区間記録処理'!E14</f>
      </c>
      <c r="H63" s="466">
        <f>IF('区間記録処理'!F14=0,"",'区間記録処理'!F14)</f>
      </c>
    </row>
    <row r="64" spans="1:8" ht="14.25" customHeight="1" hidden="1">
      <c r="A64" s="91">
        <f>'通過記録入力'!A15</f>
        <v>12</v>
      </c>
      <c r="B64" s="425">
        <f>'通過記録入力'!B15</f>
      </c>
      <c r="C64" s="111">
        <f>'通過記録入力'!C15</f>
      </c>
      <c r="D64" s="109">
        <f>'通過記録入力'!Q15</f>
      </c>
      <c r="E64" s="112">
        <f>'通過記録入力'!G15</f>
        <v>0</v>
      </c>
      <c r="F64" s="450">
        <f>IF('通過記録入力'!F15=0,"",'通過記録入力'!F15)</f>
      </c>
      <c r="G64" s="112">
        <f>'区間記録処理'!E15</f>
      </c>
      <c r="H64" s="464">
        <f>IF('区間記録処理'!F15=0,"",'区間記録処理'!F15)</f>
      </c>
    </row>
    <row r="65" spans="1:8" ht="14.25" customHeight="1" hidden="1">
      <c r="A65" s="91">
        <f>'通過記録入力'!A16</f>
        <v>13</v>
      </c>
      <c r="B65" s="425">
        <f>'通過記録入力'!B16</f>
      </c>
      <c r="C65" s="111">
        <f>'通過記録入力'!C16</f>
      </c>
      <c r="D65" s="109">
        <f>'通過記録入力'!Q16</f>
      </c>
      <c r="E65" s="112">
        <f>'通過記録入力'!G16</f>
        <v>0</v>
      </c>
      <c r="F65" s="450">
        <f>IF('通過記録入力'!F16=0,"",'通過記録入力'!F16)</f>
      </c>
      <c r="G65" s="112">
        <f>'区間記録処理'!E16</f>
      </c>
      <c r="H65" s="464">
        <f>IF('区間記録処理'!F16=0,"",'区間記録処理'!F16)</f>
      </c>
    </row>
    <row r="66" spans="1:8" ht="14.25" customHeight="1" hidden="1">
      <c r="A66" s="91">
        <f>'通過記録入力'!A17</f>
        <v>14</v>
      </c>
      <c r="B66" s="425">
        <f>'通過記録入力'!B17</f>
      </c>
      <c r="C66" s="111">
        <f>'通過記録入力'!C17</f>
      </c>
      <c r="D66" s="109">
        <f>'通過記録入力'!Q17</f>
      </c>
      <c r="E66" s="112">
        <f>'通過記録入力'!G17</f>
        <v>0</v>
      </c>
      <c r="F66" s="450">
        <f>IF('通過記録入力'!F17=0,"",'通過記録入力'!F17)</f>
      </c>
      <c r="G66" s="112">
        <f>'区間記録処理'!E17</f>
      </c>
      <c r="H66" s="464">
        <f>IF('区間記録処理'!F17=0,"",'区間記録処理'!F17)</f>
      </c>
    </row>
    <row r="67" spans="1:8" ht="15" customHeight="1" hidden="1" thickBot="1">
      <c r="A67" s="91">
        <f>'通過記録入力'!A18</f>
        <v>15</v>
      </c>
      <c r="B67" s="426">
        <f>'通過記録入力'!B18</f>
      </c>
      <c r="C67" s="113">
        <f>'通過記録入力'!C18</f>
      </c>
      <c r="D67" s="114">
        <f>'通過記録入力'!Q18</f>
      </c>
      <c r="E67" s="115">
        <f>'通過記録入力'!G18</f>
        <v>0</v>
      </c>
      <c r="F67" s="451">
        <f>IF('通過記録入力'!F18=0,"",'通過記録入力'!F18)</f>
      </c>
      <c r="G67" s="115">
        <f>'区間記録処理'!E18</f>
      </c>
      <c r="H67" s="465">
        <f>IF('区間記録処理'!F18=0,"",'区間記録処理'!F18)</f>
      </c>
    </row>
    <row r="68" spans="1:8" ht="14.25" customHeight="1" hidden="1">
      <c r="A68" s="91">
        <f>'通過記録入力'!A19</f>
        <v>16</v>
      </c>
      <c r="B68" s="427">
        <f>'通過記録入力'!B19</f>
      </c>
      <c r="C68" s="116">
        <f>'通過記録入力'!C19</f>
      </c>
      <c r="D68" s="109">
        <f>'通過記録入力'!Q19</f>
      </c>
      <c r="E68" s="110">
        <f>'通過記録入力'!G19</f>
        <v>0</v>
      </c>
      <c r="F68" s="452">
        <f>IF('通過記録入力'!F19=0,"",'通過記録入力'!F19)</f>
      </c>
      <c r="G68" s="110">
        <f>'区間記録処理'!E19</f>
      </c>
      <c r="H68" s="466">
        <f>IF('区間記録処理'!F19=0,"",'区間記録処理'!F19)</f>
      </c>
    </row>
    <row r="69" spans="1:8" ht="14.25" customHeight="1" hidden="1">
      <c r="A69" s="91">
        <f>'通過記録入力'!A20</f>
        <v>17</v>
      </c>
      <c r="B69" s="425">
        <f>'通過記録入力'!B20</f>
      </c>
      <c r="C69" s="111">
        <f>'通過記録入力'!C20</f>
      </c>
      <c r="D69" s="109">
        <f>'通過記録入力'!Q20</f>
      </c>
      <c r="E69" s="112">
        <f>'通過記録入力'!G20</f>
        <v>0</v>
      </c>
      <c r="F69" s="450">
        <f>IF('通過記録入力'!F20=0,"",'通過記録入力'!F20)</f>
      </c>
      <c r="G69" s="112">
        <f>'区間記録処理'!E20</f>
      </c>
      <c r="H69" s="464">
        <f>IF('区間記録処理'!F20=0,"",'区間記録処理'!F20)</f>
      </c>
    </row>
    <row r="70" spans="1:8" ht="14.25" customHeight="1" hidden="1">
      <c r="A70" s="91">
        <f>'通過記録入力'!A21</f>
        <v>18</v>
      </c>
      <c r="B70" s="425">
        <f>'通過記録入力'!B21</f>
      </c>
      <c r="C70" s="111">
        <f>'通過記録入力'!C21</f>
      </c>
      <c r="D70" s="109">
        <f>'通過記録入力'!Q21</f>
      </c>
      <c r="E70" s="112">
        <f>'通過記録入力'!G21</f>
        <v>0</v>
      </c>
      <c r="F70" s="450">
        <f>IF('通過記録入力'!F21=0,"",'通過記録入力'!F21)</f>
      </c>
      <c r="G70" s="112">
        <f>'区間記録処理'!E21</f>
      </c>
      <c r="H70" s="464">
        <f>IF('区間記録処理'!F21=0,"",'区間記録処理'!F21)</f>
      </c>
    </row>
    <row r="71" spans="1:8" ht="14.25" customHeight="1" hidden="1">
      <c r="A71" s="91">
        <f>'通過記録入力'!A22</f>
        <v>19</v>
      </c>
      <c r="B71" s="425">
        <f>'通過記録入力'!B22</f>
      </c>
      <c r="C71" s="111">
        <f>'通過記録入力'!C22</f>
      </c>
      <c r="D71" s="109">
        <f>'通過記録入力'!Q22</f>
      </c>
      <c r="E71" s="112">
        <f>'通過記録入力'!G22</f>
        <v>0</v>
      </c>
      <c r="F71" s="450">
        <f>IF('通過記録入力'!F22=0,"",'通過記録入力'!F22)</f>
      </c>
      <c r="G71" s="112">
        <f>'区間記録処理'!E22</f>
      </c>
      <c r="H71" s="464">
        <f>IF('区間記録処理'!F22=0,"",'区間記録処理'!F22)</f>
      </c>
    </row>
    <row r="72" spans="1:8" ht="15" customHeight="1" hidden="1" thickBot="1">
      <c r="A72" s="91">
        <f>'通過記録入力'!A23</f>
        <v>20</v>
      </c>
      <c r="B72" s="426">
        <f>'通過記録入力'!B23</f>
      </c>
      <c r="C72" s="113">
        <f>'通過記録入力'!C23</f>
      </c>
      <c r="D72" s="114">
        <f>'通過記録入力'!Q23</f>
      </c>
      <c r="E72" s="115">
        <f>'通過記録入力'!G23</f>
        <v>0</v>
      </c>
      <c r="F72" s="451">
        <f>IF('通過記録入力'!F23=0,"",'通過記録入力'!F23)</f>
      </c>
      <c r="G72" s="115">
        <f>'区間記録処理'!E23</f>
      </c>
      <c r="H72" s="465">
        <f>IF('区間記録処理'!F23=0,"",'区間記録処理'!F23)</f>
      </c>
    </row>
    <row r="73" spans="1:8" ht="14.25" customHeight="1" hidden="1">
      <c r="A73" s="91">
        <f>'通過記録入力'!A24</f>
        <v>21</v>
      </c>
      <c r="B73" s="427">
        <f>'通過記録入力'!B24</f>
      </c>
      <c r="C73" s="116">
        <f>'通過記録入力'!C24</f>
      </c>
      <c r="D73" s="109">
        <f>'通過記録入力'!Q24</f>
      </c>
      <c r="E73" s="110">
        <f>'通過記録入力'!G24</f>
        <v>0</v>
      </c>
      <c r="F73" s="452">
        <f>IF('通過記録入力'!F24=0,"",'通過記録入力'!F24)</f>
      </c>
      <c r="G73" s="110">
        <f>'区間記録処理'!E24</f>
      </c>
      <c r="H73" s="466">
        <f>IF('区間記録処理'!F24=0,"",'区間記録処理'!F24)</f>
      </c>
    </row>
    <row r="74" spans="1:8" ht="14.25" customHeight="1" hidden="1">
      <c r="A74" s="91">
        <f>'通過記録入力'!A25</f>
        <v>22</v>
      </c>
      <c r="B74" s="425">
        <f>'通過記録入力'!B25</f>
      </c>
      <c r="C74" s="111">
        <f>'通過記録入力'!C25</f>
      </c>
      <c r="D74" s="109">
        <f>'通過記録入力'!Q25</f>
      </c>
      <c r="E74" s="112">
        <f>'通過記録入力'!G25</f>
        <v>0</v>
      </c>
      <c r="F74" s="450">
        <f>IF('通過記録入力'!F25=0,"",'通過記録入力'!F25)</f>
      </c>
      <c r="G74" s="112">
        <f>'区間記録処理'!E25</f>
      </c>
      <c r="H74" s="464">
        <f>IF('区間記録処理'!F25=0,"",'区間記録処理'!F25)</f>
      </c>
    </row>
    <row r="75" spans="1:8" ht="14.25" customHeight="1" hidden="1">
      <c r="A75" s="91">
        <f>'通過記録入力'!A26</f>
        <v>23</v>
      </c>
      <c r="B75" s="425">
        <f>'通過記録入力'!B26</f>
      </c>
      <c r="C75" s="111">
        <f>'通過記録入力'!C26</f>
      </c>
      <c r="D75" s="109">
        <f>'通過記録入力'!Q26</f>
      </c>
      <c r="E75" s="112">
        <f>'通過記録入力'!G26</f>
        <v>0</v>
      </c>
      <c r="F75" s="450">
        <f>IF('通過記録入力'!F26=0,"",'通過記録入力'!F26)</f>
      </c>
      <c r="G75" s="112">
        <f>'区間記録処理'!E26</f>
      </c>
      <c r="H75" s="464">
        <f>IF('区間記録処理'!F26=0,"",'区間記録処理'!F26)</f>
      </c>
    </row>
    <row r="76" spans="1:8" ht="14.25" customHeight="1" hidden="1">
      <c r="A76" s="91">
        <f>'通過記録入力'!A27</f>
        <v>24</v>
      </c>
      <c r="B76" s="425">
        <f>'通過記録入力'!B27</f>
      </c>
      <c r="C76" s="111">
        <f>'通過記録入力'!C27</f>
      </c>
      <c r="D76" s="109">
        <f>'通過記録入力'!Q27</f>
      </c>
      <c r="E76" s="112">
        <f>'通過記録入力'!G27</f>
        <v>0</v>
      </c>
      <c r="F76" s="450">
        <f>IF('通過記録入力'!F27=0,"",'通過記録入力'!F27)</f>
      </c>
      <c r="G76" s="112">
        <f>'区間記録処理'!E27</f>
      </c>
      <c r="H76" s="464">
        <f>IF('区間記録処理'!F27=0,"",'区間記録処理'!F27)</f>
      </c>
    </row>
    <row r="77" spans="1:8" ht="15" customHeight="1" hidden="1" thickBot="1">
      <c r="A77" s="91">
        <f>'通過記録入力'!A28</f>
        <v>25</v>
      </c>
      <c r="B77" s="426">
        <f>'通過記録入力'!B28</f>
      </c>
      <c r="C77" s="113">
        <f>'通過記録入力'!C28</f>
      </c>
      <c r="D77" s="114">
        <f>'通過記録入力'!Q28</f>
      </c>
      <c r="E77" s="115">
        <f>'通過記録入力'!G28</f>
        <v>0</v>
      </c>
      <c r="F77" s="451">
        <f>IF('通過記録入力'!F28=0,"",'通過記録入力'!F28)</f>
      </c>
      <c r="G77" s="115">
        <f>'区間記録処理'!E28</f>
      </c>
      <c r="H77" s="465">
        <f>IF('区間記録処理'!F28=0,"",'区間記録処理'!F28)</f>
      </c>
    </row>
    <row r="78" spans="1:8" ht="14.25" customHeight="1" hidden="1">
      <c r="A78" s="91">
        <f>'通過記録入力'!A29</f>
        <v>26</v>
      </c>
      <c r="B78" s="427">
        <f>'通過記録入力'!B29</f>
      </c>
      <c r="C78" s="116">
        <f>'通過記録入力'!C29</f>
      </c>
      <c r="D78" s="109">
        <f>'通過記録入力'!Q29</f>
      </c>
      <c r="E78" s="110">
        <f>'通過記録入力'!G29</f>
        <v>0</v>
      </c>
      <c r="F78" s="452">
        <f>IF('通過記録入力'!F29=0,"",'通過記録入力'!F29)</f>
      </c>
      <c r="G78" s="110">
        <f>'区間記録処理'!E29</f>
      </c>
      <c r="H78" s="466">
        <f>IF('区間記録処理'!F29=0,"",'区間記録処理'!F29)</f>
      </c>
    </row>
    <row r="79" spans="1:8" ht="14.25" customHeight="1" hidden="1">
      <c r="A79" s="91">
        <f>'通過記録入力'!A30</f>
        <v>27</v>
      </c>
      <c r="B79" s="425">
        <f>'通過記録入力'!B30</f>
      </c>
      <c r="C79" s="111">
        <f>'通過記録入力'!C30</f>
      </c>
      <c r="D79" s="109">
        <f>'通過記録入力'!Q30</f>
      </c>
      <c r="E79" s="112">
        <f>'通過記録入力'!G30</f>
        <v>0</v>
      </c>
      <c r="F79" s="450">
        <f>IF('通過記録入力'!F30=0,"",'通過記録入力'!F30)</f>
      </c>
      <c r="G79" s="112">
        <f>'区間記録処理'!E30</f>
      </c>
      <c r="H79" s="464">
        <f>IF('区間記録処理'!F30=0,"",'区間記録処理'!F30)</f>
      </c>
    </row>
    <row r="80" spans="1:8" ht="14.25" customHeight="1" hidden="1">
      <c r="A80" s="91">
        <f>'通過記録入力'!A31</f>
        <v>28</v>
      </c>
      <c r="B80" s="425">
        <f>'通過記録入力'!B31</f>
      </c>
      <c r="C80" s="111">
        <f>'通過記録入力'!C31</f>
      </c>
      <c r="D80" s="109">
        <f>'通過記録入力'!Q31</f>
      </c>
      <c r="E80" s="112">
        <f>'通過記録入力'!G31</f>
        <v>0</v>
      </c>
      <c r="F80" s="450">
        <f>IF('通過記録入力'!F31=0,"",'通過記録入力'!F31)</f>
      </c>
      <c r="G80" s="112">
        <f>'区間記録処理'!E31</f>
      </c>
      <c r="H80" s="464">
        <f>IF('区間記録処理'!F31=0,"",'区間記録処理'!F31)</f>
      </c>
    </row>
    <row r="81" spans="1:8" ht="14.25" customHeight="1" hidden="1">
      <c r="A81" s="91">
        <f>'通過記録入力'!A32</f>
        <v>29</v>
      </c>
      <c r="B81" s="425">
        <f>'通過記録入力'!B32</f>
      </c>
      <c r="C81" s="111">
        <f>'通過記録入力'!C32</f>
      </c>
      <c r="D81" s="109">
        <f>'通過記録入力'!Q32</f>
      </c>
      <c r="E81" s="112">
        <f>'通過記録入力'!G32</f>
        <v>0</v>
      </c>
      <c r="F81" s="450">
        <f>IF('通過記録入力'!F32=0,"",'通過記録入力'!F32)</f>
      </c>
      <c r="G81" s="112">
        <f>'区間記録処理'!E32</f>
      </c>
      <c r="H81" s="464">
        <f>IF('区間記録処理'!F32=0,"",'区間記録処理'!F32)</f>
      </c>
    </row>
    <row r="82" spans="1:8" ht="15" customHeight="1" hidden="1" thickBot="1">
      <c r="A82" s="91">
        <f>'通過記録入力'!A33</f>
        <v>30</v>
      </c>
      <c r="B82" s="426">
        <f>'通過記録入力'!B33</f>
      </c>
      <c r="C82" s="113">
        <f>'通過記録入力'!C33</f>
      </c>
      <c r="D82" s="114">
        <f>'通過記録入力'!Q33</f>
      </c>
      <c r="E82" s="115">
        <f>'通過記録入力'!G33</f>
        <v>0</v>
      </c>
      <c r="F82" s="451">
        <f>IF('通過記録入力'!F33=0,"",'通過記録入力'!F33)</f>
      </c>
      <c r="G82" s="115">
        <f>'区間記録処理'!E33</f>
      </c>
      <c r="H82" s="465">
        <f>IF('区間記録処理'!F33=0,"",'区間記録処理'!F33)</f>
      </c>
    </row>
    <row r="83" spans="1:8" ht="14.25" customHeight="1" hidden="1">
      <c r="A83" s="91">
        <f>'通過記録入力'!A34</f>
        <v>31</v>
      </c>
      <c r="B83" s="427">
        <f>'通過記録入力'!B34</f>
      </c>
      <c r="C83" s="116">
        <f>'通過記録入力'!C34</f>
      </c>
      <c r="D83" s="109">
        <f>'通過記録入力'!Q34</f>
      </c>
      <c r="E83" s="110">
        <f>'通過記録入力'!G34</f>
        <v>0</v>
      </c>
      <c r="F83" s="452">
        <f>IF('通過記録入力'!F34=0,"",'通過記録入力'!F34)</f>
      </c>
      <c r="G83" s="110">
        <f>'区間記録処理'!E34</f>
      </c>
      <c r="H83" s="466">
        <f>IF('区間記録処理'!F34=0,"",'区間記録処理'!F34)</f>
      </c>
    </row>
    <row r="84" spans="1:8" ht="14.25" customHeight="1" hidden="1">
      <c r="A84" s="91">
        <f>'通過記録入力'!A35</f>
        <v>32</v>
      </c>
      <c r="B84" s="425">
        <f>'通過記録入力'!B35</f>
      </c>
      <c r="C84" s="111">
        <f>'通過記録入力'!C35</f>
      </c>
      <c r="D84" s="109">
        <f>'通過記録入力'!Q35</f>
      </c>
      <c r="E84" s="112">
        <f>'通過記録入力'!G35</f>
        <v>0</v>
      </c>
      <c r="F84" s="450">
        <f>IF('通過記録入力'!F35=0,"",'通過記録入力'!F35)</f>
      </c>
      <c r="G84" s="112">
        <f>'区間記録処理'!E35</f>
      </c>
      <c r="H84" s="464">
        <f>IF('区間記録処理'!F35=0,"",'区間記録処理'!F35)</f>
      </c>
    </row>
    <row r="85" spans="1:8" ht="14.25" customHeight="1" hidden="1">
      <c r="A85" s="91">
        <f>'通過記録入力'!A36</f>
        <v>33</v>
      </c>
      <c r="B85" s="425">
        <f>'通過記録入力'!B36</f>
      </c>
      <c r="C85" s="111">
        <f>'通過記録入力'!C36</f>
      </c>
      <c r="D85" s="109">
        <f>'通過記録入力'!Q36</f>
      </c>
      <c r="E85" s="112">
        <f>'通過記録入力'!G36</f>
        <v>0</v>
      </c>
      <c r="F85" s="450">
        <f>IF('通過記録入力'!F36=0,"",'通過記録入力'!F36)</f>
      </c>
      <c r="G85" s="112">
        <f>'区間記録処理'!E36</f>
      </c>
      <c r="H85" s="464">
        <f>IF('区間記録処理'!F36=0,"",'区間記録処理'!F36)</f>
      </c>
    </row>
    <row r="86" spans="1:8" ht="14.25" customHeight="1" hidden="1">
      <c r="A86" s="91">
        <f>'通過記録入力'!A37</f>
        <v>34</v>
      </c>
      <c r="B86" s="425">
        <f>'通過記録入力'!B37</f>
      </c>
      <c r="C86" s="111">
        <f>'通過記録入力'!C37</f>
      </c>
      <c r="D86" s="109">
        <f>'通過記録入力'!Q37</f>
      </c>
      <c r="E86" s="112">
        <f>'通過記録入力'!G37</f>
        <v>0</v>
      </c>
      <c r="F86" s="450">
        <f>IF('通過記録入力'!F37=0,"",'通過記録入力'!F37)</f>
      </c>
      <c r="G86" s="112">
        <f>'区間記録処理'!E37</f>
      </c>
      <c r="H86" s="464">
        <f>IF('区間記録処理'!F37=0,"",'区間記録処理'!F37)</f>
      </c>
    </row>
    <row r="87" spans="1:8" ht="15" customHeight="1" hidden="1" thickBot="1">
      <c r="A87" s="91">
        <f>'通過記録入力'!A38</f>
        <v>35</v>
      </c>
      <c r="B87" s="426">
        <f>'通過記録入力'!B38</f>
      </c>
      <c r="C87" s="113">
        <f>'通過記録入力'!C38</f>
      </c>
      <c r="D87" s="114">
        <f>'通過記録入力'!Q38</f>
      </c>
      <c r="E87" s="115">
        <f>'通過記録入力'!G38</f>
        <v>0</v>
      </c>
      <c r="F87" s="451">
        <f>IF('通過記録入力'!F38=0,"",'通過記録入力'!F38)</f>
      </c>
      <c r="G87" s="115">
        <f>'区間記録処理'!E38</f>
      </c>
      <c r="H87" s="465">
        <f>IF('区間記録処理'!F38=0,"",'区間記録処理'!F38)</f>
      </c>
    </row>
    <row r="88" spans="1:8" ht="14.25" customHeight="1" hidden="1">
      <c r="A88" s="91">
        <f>'通過記録入力'!A39</f>
        <v>36</v>
      </c>
      <c r="B88" s="427">
        <f>'通過記録入力'!B39</f>
      </c>
      <c r="C88" s="116">
        <f>'通過記録入力'!C39</f>
      </c>
      <c r="D88" s="109">
        <f>'通過記録入力'!Q39</f>
      </c>
      <c r="E88" s="110">
        <f>'通過記録入力'!G39</f>
        <v>0</v>
      </c>
      <c r="F88" s="452">
        <f>IF('通過記録入力'!F39=0,"",'通過記録入力'!F39)</f>
      </c>
      <c r="G88" s="110">
        <f>'区間記録処理'!E39</f>
      </c>
      <c r="H88" s="466">
        <f>IF('区間記録処理'!F39=0,"",'区間記録処理'!F39)</f>
      </c>
    </row>
    <row r="89" spans="1:8" ht="14.25" customHeight="1" hidden="1">
      <c r="A89" s="91">
        <f>'通過記録入力'!A40</f>
        <v>37</v>
      </c>
      <c r="B89" s="425">
        <f>'通過記録入力'!B40</f>
      </c>
      <c r="C89" s="111">
        <f>'通過記録入力'!C40</f>
      </c>
      <c r="D89" s="109">
        <f>'通過記録入力'!Q40</f>
      </c>
      <c r="E89" s="112">
        <f>'通過記録入力'!G40</f>
        <v>0</v>
      </c>
      <c r="F89" s="450">
        <f>IF('通過記録入力'!F40=0,"",'通過記録入力'!F40)</f>
      </c>
      <c r="G89" s="112">
        <f>'区間記録処理'!E40</f>
      </c>
      <c r="H89" s="464">
        <f>IF('区間記録処理'!F40=0,"",'区間記録処理'!F40)</f>
      </c>
    </row>
    <row r="90" spans="1:8" ht="14.25" customHeight="1" hidden="1">
      <c r="A90" s="91">
        <f>'通過記録入力'!A41</f>
        <v>38</v>
      </c>
      <c r="B90" s="425">
        <f>'通過記録入力'!B41</f>
      </c>
      <c r="C90" s="111">
        <f>'通過記録入力'!C41</f>
      </c>
      <c r="D90" s="109">
        <f>'通過記録入力'!Q41</f>
      </c>
      <c r="E90" s="112">
        <f>'通過記録入力'!G41</f>
        <v>0</v>
      </c>
      <c r="F90" s="450">
        <f>IF('通過記録入力'!F41=0,"",'通過記録入力'!F41)</f>
      </c>
      <c r="G90" s="112">
        <f>'区間記録処理'!E41</f>
      </c>
      <c r="H90" s="464">
        <f>IF('区間記録処理'!F41=0,"",'区間記録処理'!F41)</f>
      </c>
    </row>
    <row r="91" spans="1:8" ht="14.25" customHeight="1" hidden="1">
      <c r="A91" s="91">
        <f>'通過記録入力'!A42</f>
        <v>39</v>
      </c>
      <c r="B91" s="425">
        <f>'通過記録入力'!B42</f>
      </c>
      <c r="C91" s="111">
        <f>'通過記録入力'!C42</f>
      </c>
      <c r="D91" s="109">
        <f>'通過記録入力'!Q42</f>
      </c>
      <c r="E91" s="112">
        <f>'通過記録入力'!G42</f>
        <v>0</v>
      </c>
      <c r="F91" s="450">
        <f>IF('通過記録入力'!F42=0,"",'通過記録入力'!F42)</f>
      </c>
      <c r="G91" s="112">
        <f>'区間記録処理'!E42</f>
      </c>
      <c r="H91" s="464">
        <f>IF('区間記録処理'!F42=0,"",'区間記録処理'!F42)</f>
      </c>
    </row>
    <row r="92" spans="1:8" ht="15" customHeight="1" hidden="1" thickBot="1">
      <c r="A92" s="91">
        <f>'通過記録入力'!A43</f>
        <v>40</v>
      </c>
      <c r="B92" s="426">
        <f>'通過記録入力'!B43</f>
      </c>
      <c r="C92" s="113">
        <f>'通過記録入力'!C43</f>
      </c>
      <c r="D92" s="114">
        <f>'通過記録入力'!Q43</f>
      </c>
      <c r="E92" s="115">
        <f>'通過記録入力'!G43</f>
        <v>0</v>
      </c>
      <c r="F92" s="451">
        <f>IF('通過記録入力'!F43=0,"",'通過記録入力'!F43)</f>
      </c>
      <c r="G92" s="115">
        <f>'区間記録処理'!E43</f>
      </c>
      <c r="H92" s="465">
        <f>IF('区間記録処理'!F43=0,"",'区間記録処理'!F43)</f>
      </c>
    </row>
    <row r="93" spans="1:8" ht="14.25" customHeight="1" hidden="1">
      <c r="A93" s="91">
        <f>'通過記録入力'!A44</f>
        <v>41</v>
      </c>
      <c r="B93" s="427">
        <f>'通過記録入力'!B44</f>
      </c>
      <c r="C93" s="116">
        <f>'通過記録入力'!C44</f>
      </c>
      <c r="D93" s="109">
        <f>'通過記録入力'!Q44</f>
      </c>
      <c r="E93" s="110">
        <f>'通過記録入力'!G44</f>
        <v>0</v>
      </c>
      <c r="F93" s="452">
        <f>IF('通過記録入力'!F44=0,"",'通過記録入力'!F44)</f>
      </c>
      <c r="G93" s="110">
        <f>'区間記録処理'!E44</f>
      </c>
      <c r="H93" s="466">
        <f>IF('区間記録処理'!F44=0,"",'区間記録処理'!F44)</f>
      </c>
    </row>
    <row r="94" spans="1:8" ht="14.25" customHeight="1" hidden="1">
      <c r="A94" s="91">
        <f>'通過記録入力'!A45</f>
        <v>42</v>
      </c>
      <c r="B94" s="425">
        <f>'通過記録入力'!B45</f>
      </c>
      <c r="C94" s="111">
        <f>'通過記録入力'!C45</f>
      </c>
      <c r="D94" s="109">
        <f>'通過記録入力'!Q45</f>
      </c>
      <c r="E94" s="112">
        <f>'通過記録入力'!G45</f>
        <v>0</v>
      </c>
      <c r="F94" s="450">
        <f>IF('通過記録入力'!F45=0,"",'通過記録入力'!F45)</f>
      </c>
      <c r="G94" s="112">
        <f>'区間記録処理'!E45</f>
      </c>
      <c r="H94" s="464">
        <f>IF('区間記録処理'!F45=0,"",'区間記録処理'!F45)</f>
      </c>
    </row>
    <row r="95" spans="1:8" ht="14.25" customHeight="1" hidden="1">
      <c r="A95" s="91">
        <f>'通過記録入力'!A46</f>
        <v>43</v>
      </c>
      <c r="B95" s="425">
        <f>'通過記録入力'!B46</f>
      </c>
      <c r="C95" s="111">
        <f>'通過記録入力'!C46</f>
      </c>
      <c r="D95" s="109">
        <f>'通過記録入力'!Q46</f>
      </c>
      <c r="E95" s="112">
        <f>'通過記録入力'!G46</f>
        <v>0</v>
      </c>
      <c r="F95" s="450">
        <f>IF('通過記録入力'!F46=0,"",'通過記録入力'!F46)</f>
      </c>
      <c r="G95" s="112">
        <f>'区間記録処理'!E46</f>
      </c>
      <c r="H95" s="464">
        <f>IF('区間記録処理'!F46=0,"",'区間記録処理'!F46)</f>
      </c>
    </row>
    <row r="96" spans="1:8" ht="14.25" customHeight="1" hidden="1">
      <c r="A96" s="91">
        <f>'通過記録入力'!A47</f>
        <v>44</v>
      </c>
      <c r="B96" s="425">
        <f>'通過記録入力'!B47</f>
      </c>
      <c r="C96" s="111">
        <f>'通過記録入力'!C47</f>
      </c>
      <c r="D96" s="109">
        <f>'通過記録入力'!Q47</f>
      </c>
      <c r="E96" s="112">
        <f>'通過記録入力'!G47</f>
        <v>0</v>
      </c>
      <c r="F96" s="450">
        <f>IF('通過記録入力'!F47=0,"",'通過記録入力'!F47)</f>
      </c>
      <c r="G96" s="112">
        <f>'区間記録処理'!E47</f>
      </c>
      <c r="H96" s="464">
        <f>IF('区間記録処理'!F47=0,"",'区間記録処理'!F47)</f>
      </c>
    </row>
    <row r="97" spans="1:8" ht="15" customHeight="1" hidden="1" thickBot="1">
      <c r="A97" s="91">
        <f>'通過記録入力'!A48</f>
        <v>45</v>
      </c>
      <c r="B97" s="426">
        <f>'通過記録入力'!B48</f>
      </c>
      <c r="C97" s="113">
        <f>'通過記録入力'!C48</f>
      </c>
      <c r="D97" s="114">
        <f>'通過記録入力'!Q48</f>
      </c>
      <c r="E97" s="115">
        <f>'通過記録入力'!G48</f>
        <v>0</v>
      </c>
      <c r="F97" s="451">
        <f>IF('通過記録入力'!F48=0,"",'通過記録入力'!F48)</f>
      </c>
      <c r="G97" s="115">
        <f>'区間記録処理'!E48</f>
      </c>
      <c r="H97" s="465">
        <f>IF('区間記録処理'!F48=0,"",'区間記録処理'!F48)</f>
      </c>
    </row>
  </sheetData>
  <mergeCells count="1">
    <mergeCell ref="B2:C2"/>
  </mergeCells>
  <dataValidations count="1">
    <dataValidation allowBlank="1" showInputMessage="1" showErrorMessage="1" errorTitle="注意！" error="このセルの内容は変更できません。" sqref="E2:F65536 E1 G1:IV65536 A1:B65536 D1:D65536 C1 C3:C65536"/>
  </dataValidations>
  <printOptions horizontalCentered="1"/>
  <pageMargins left="0.3937007874015748" right="0.3937007874015748" top="0.3937007874015748" bottom="0.3937007874015748" header="0" footer="0"/>
  <pageSetup orientation="portrait" paperSize="9" scale="89" r:id="rId2"/>
  <drawing r:id="rId1"/>
</worksheet>
</file>

<file path=xl/worksheets/sheet7.xml><?xml version="1.0" encoding="utf-8"?>
<worksheet xmlns="http://schemas.openxmlformats.org/spreadsheetml/2006/main" xmlns:r="http://schemas.openxmlformats.org/officeDocument/2006/relationships">
  <sheetPr codeName="Sheet17"/>
  <dimension ref="A1:J97"/>
  <sheetViews>
    <sheetView showGridLines="0" showZeros="0" showOutlineSymbols="0" view="pageBreakPreview" zoomScale="60" workbookViewId="0" topLeftCell="A1">
      <selection activeCell="A1" sqref="A1"/>
    </sheetView>
  </sheetViews>
  <sheetFormatPr defaultColWidth="8.796875" defaultRowHeight="15"/>
  <cols>
    <col min="1" max="1" width="0.8984375" style="91" customWidth="1"/>
    <col min="2" max="2" width="4.59765625" style="195" customWidth="1"/>
    <col min="3" max="3" width="10.3984375" style="91" customWidth="1"/>
    <col min="4" max="4" width="22.5" style="91" customWidth="1"/>
    <col min="5" max="5" width="10.59765625" style="91" customWidth="1"/>
    <col min="6" max="6" width="5.5" style="195" bestFit="1" customWidth="1"/>
    <col min="7" max="7" width="10.59765625" style="91" customWidth="1"/>
    <col min="8" max="8" width="5.5" style="195" bestFit="1" customWidth="1"/>
    <col min="9" max="9" width="1.59765625" style="91" customWidth="1"/>
    <col min="10" max="10" width="15.59765625" style="91" customWidth="1"/>
    <col min="11" max="16384" width="10.59765625" style="91" customWidth="1"/>
  </cols>
  <sheetData>
    <row r="1" spans="2:8" ht="21.75" thickBot="1">
      <c r="B1" s="309" t="s">
        <v>52</v>
      </c>
      <c r="C1" s="309"/>
      <c r="D1" s="309"/>
      <c r="E1" s="308" t="str">
        <f>'参加ﾁｰﾑ一覧表'!$E$2</f>
        <v>滋賀県中学校駅伝競走大会</v>
      </c>
      <c r="F1" s="433"/>
      <c r="G1" s="309"/>
      <c r="H1" s="302"/>
    </row>
    <row r="2" spans="2:10" s="324" customFormat="1" ht="24" customHeight="1" thickBot="1">
      <c r="B2" s="362" t="s">
        <v>162</v>
      </c>
      <c r="C2" s="363"/>
      <c r="D2" s="323" t="s">
        <v>163</v>
      </c>
      <c r="E2" s="327" t="s">
        <v>415</v>
      </c>
      <c r="F2" s="326"/>
      <c r="G2" s="327" t="s">
        <v>416</v>
      </c>
      <c r="H2" s="326"/>
      <c r="J2" s="323" t="s">
        <v>1098</v>
      </c>
    </row>
    <row r="3" spans="1:10" s="334" customFormat="1" ht="24" customHeight="1" thickTop="1">
      <c r="A3" s="334">
        <v>1</v>
      </c>
      <c r="B3" s="428" t="s">
        <v>1125</v>
      </c>
      <c r="C3" s="395" t="s">
        <v>1125</v>
      </c>
      <c r="D3" s="396" t="s">
        <v>1125</v>
      </c>
      <c r="E3" s="380">
        <v>0</v>
      </c>
      <c r="F3" s="442" t="s">
        <v>1125</v>
      </c>
      <c r="G3" s="369" t="s">
        <v>1125</v>
      </c>
      <c r="H3" s="456" t="s">
        <v>1125</v>
      </c>
      <c r="J3" s="335"/>
    </row>
    <row r="4" spans="1:10" s="334" customFormat="1" ht="24" customHeight="1" thickBot="1">
      <c r="A4" s="334">
        <v>2</v>
      </c>
      <c r="B4" s="418" t="s">
        <v>1125</v>
      </c>
      <c r="C4" s="370" t="s">
        <v>1125</v>
      </c>
      <c r="D4" s="371" t="s">
        <v>1125</v>
      </c>
      <c r="E4" s="373">
        <v>0</v>
      </c>
      <c r="F4" s="443" t="s">
        <v>1125</v>
      </c>
      <c r="G4" s="373" t="s">
        <v>1125</v>
      </c>
      <c r="H4" s="457" t="s">
        <v>1125</v>
      </c>
      <c r="J4" s="338"/>
    </row>
    <row r="5" spans="1:8" s="334" customFormat="1" ht="24" customHeight="1" thickBot="1">
      <c r="A5" s="334">
        <v>3</v>
      </c>
      <c r="B5" s="418" t="s">
        <v>1125</v>
      </c>
      <c r="C5" s="370" t="s">
        <v>1125</v>
      </c>
      <c r="D5" s="396" t="s">
        <v>1125</v>
      </c>
      <c r="E5" s="373">
        <v>0</v>
      </c>
      <c r="F5" s="443" t="s">
        <v>1125</v>
      </c>
      <c r="G5" s="373" t="s">
        <v>1125</v>
      </c>
      <c r="H5" s="457" t="s">
        <v>1125</v>
      </c>
    </row>
    <row r="6" spans="1:10" s="334" customFormat="1" ht="24" customHeight="1" thickBot="1">
      <c r="A6" s="334">
        <v>4</v>
      </c>
      <c r="B6" s="418" t="s">
        <v>1125</v>
      </c>
      <c r="C6" s="370" t="s">
        <v>1125</v>
      </c>
      <c r="D6" s="371" t="s">
        <v>1125</v>
      </c>
      <c r="E6" s="373">
        <v>0</v>
      </c>
      <c r="F6" s="443" t="s">
        <v>1125</v>
      </c>
      <c r="G6" s="373" t="s">
        <v>1125</v>
      </c>
      <c r="H6" s="457" t="s">
        <v>1125</v>
      </c>
      <c r="J6" s="339" t="s">
        <v>1096</v>
      </c>
    </row>
    <row r="7" spans="1:10" s="334" customFormat="1" ht="24" customHeight="1" thickBot="1" thickTop="1">
      <c r="A7" s="334">
        <v>5</v>
      </c>
      <c r="B7" s="419" t="s">
        <v>1125</v>
      </c>
      <c r="C7" s="374" t="s">
        <v>1125</v>
      </c>
      <c r="D7" s="375" t="s">
        <v>1125</v>
      </c>
      <c r="E7" s="377">
        <v>0</v>
      </c>
      <c r="F7" s="444" t="s">
        <v>1125</v>
      </c>
      <c r="G7" s="377" t="s">
        <v>1125</v>
      </c>
      <c r="H7" s="458" t="s">
        <v>1125</v>
      </c>
      <c r="J7" s="344"/>
    </row>
    <row r="8" spans="1:10" s="334" customFormat="1" ht="24" customHeight="1">
      <c r="A8" s="334">
        <v>6</v>
      </c>
      <c r="B8" s="429" t="s">
        <v>1125</v>
      </c>
      <c r="C8" s="397" t="s">
        <v>1125</v>
      </c>
      <c r="D8" s="379" t="s">
        <v>1125</v>
      </c>
      <c r="E8" s="380">
        <v>0</v>
      </c>
      <c r="F8" s="445" t="s">
        <v>1125</v>
      </c>
      <c r="G8" s="380" t="s">
        <v>1125</v>
      </c>
      <c r="H8" s="459" t="s">
        <v>1125</v>
      </c>
      <c r="J8" s="346"/>
    </row>
    <row r="9" spans="1:10" s="334" customFormat="1" ht="24" customHeight="1">
      <c r="A9" s="334">
        <v>7</v>
      </c>
      <c r="B9" s="418" t="s">
        <v>1125</v>
      </c>
      <c r="C9" s="370" t="s">
        <v>1125</v>
      </c>
      <c r="D9" s="396" t="s">
        <v>1125</v>
      </c>
      <c r="E9" s="373">
        <v>0</v>
      </c>
      <c r="F9" s="443" t="s">
        <v>1125</v>
      </c>
      <c r="G9" s="373" t="s">
        <v>1125</v>
      </c>
      <c r="H9" s="457" t="s">
        <v>1125</v>
      </c>
      <c r="J9" s="346"/>
    </row>
    <row r="10" spans="1:10" s="334" customFormat="1" ht="24" customHeight="1">
      <c r="A10" s="334">
        <v>8</v>
      </c>
      <c r="B10" s="418" t="s">
        <v>1125</v>
      </c>
      <c r="C10" s="370" t="s">
        <v>1125</v>
      </c>
      <c r="D10" s="371" t="s">
        <v>1125</v>
      </c>
      <c r="E10" s="373">
        <v>0</v>
      </c>
      <c r="F10" s="443" t="s">
        <v>1125</v>
      </c>
      <c r="G10" s="373" t="s">
        <v>1125</v>
      </c>
      <c r="H10" s="457" t="s">
        <v>1125</v>
      </c>
      <c r="J10" s="346"/>
    </row>
    <row r="11" spans="1:10" s="334" customFormat="1" ht="24" customHeight="1">
      <c r="A11" s="334">
        <v>9</v>
      </c>
      <c r="B11" s="418" t="s">
        <v>1125</v>
      </c>
      <c r="C11" s="370" t="s">
        <v>1125</v>
      </c>
      <c r="D11" s="396" t="s">
        <v>1125</v>
      </c>
      <c r="E11" s="373">
        <v>0</v>
      </c>
      <c r="F11" s="443" t="s">
        <v>1125</v>
      </c>
      <c r="G11" s="373" t="s">
        <v>1125</v>
      </c>
      <c r="H11" s="457" t="s">
        <v>1125</v>
      </c>
      <c r="J11" s="346"/>
    </row>
    <row r="12" spans="1:10" s="334" customFormat="1" ht="24" customHeight="1" thickBot="1">
      <c r="A12" s="334">
        <v>10</v>
      </c>
      <c r="B12" s="419" t="s">
        <v>1125</v>
      </c>
      <c r="C12" s="374" t="s">
        <v>1125</v>
      </c>
      <c r="D12" s="375" t="s">
        <v>1125</v>
      </c>
      <c r="E12" s="377">
        <v>0</v>
      </c>
      <c r="F12" s="444" t="s">
        <v>1125</v>
      </c>
      <c r="G12" s="377" t="s">
        <v>1125</v>
      </c>
      <c r="H12" s="458" t="s">
        <v>1125</v>
      </c>
      <c r="J12" s="347"/>
    </row>
    <row r="13" spans="1:8" s="334" customFormat="1" ht="24" customHeight="1" thickBot="1">
      <c r="A13" s="334">
        <v>11</v>
      </c>
      <c r="B13" s="429" t="s">
        <v>1125</v>
      </c>
      <c r="C13" s="397" t="s">
        <v>1125</v>
      </c>
      <c r="D13" s="396" t="s">
        <v>1125</v>
      </c>
      <c r="E13" s="380">
        <v>0</v>
      </c>
      <c r="F13" s="445" t="s">
        <v>1125</v>
      </c>
      <c r="G13" s="380" t="s">
        <v>1125</v>
      </c>
      <c r="H13" s="459" t="s">
        <v>1125</v>
      </c>
    </row>
    <row r="14" spans="1:10" s="334" customFormat="1" ht="24" customHeight="1" thickBot="1">
      <c r="A14" s="334">
        <v>12</v>
      </c>
      <c r="B14" s="418" t="s">
        <v>1125</v>
      </c>
      <c r="C14" s="370" t="s">
        <v>1125</v>
      </c>
      <c r="D14" s="371" t="s">
        <v>1125</v>
      </c>
      <c r="E14" s="373">
        <v>0</v>
      </c>
      <c r="F14" s="443" t="s">
        <v>1125</v>
      </c>
      <c r="G14" s="373" t="s">
        <v>1125</v>
      </c>
      <c r="H14" s="457" t="s">
        <v>1125</v>
      </c>
      <c r="J14" s="339" t="s">
        <v>654</v>
      </c>
    </row>
    <row r="15" spans="1:10" s="334" customFormat="1" ht="24" customHeight="1" thickTop="1">
      <c r="A15" s="334">
        <v>13</v>
      </c>
      <c r="B15" s="418" t="s">
        <v>1125</v>
      </c>
      <c r="C15" s="370" t="s">
        <v>1125</v>
      </c>
      <c r="D15" s="396" t="s">
        <v>1125</v>
      </c>
      <c r="E15" s="373">
        <v>0</v>
      </c>
      <c r="F15" s="443" t="s">
        <v>1125</v>
      </c>
      <c r="G15" s="373" t="s">
        <v>1125</v>
      </c>
      <c r="H15" s="457" t="s">
        <v>1125</v>
      </c>
      <c r="J15" s="348"/>
    </row>
    <row r="16" spans="1:10" s="334" customFormat="1" ht="24" customHeight="1" thickBot="1">
      <c r="A16" s="334">
        <v>14</v>
      </c>
      <c r="B16" s="418" t="s">
        <v>1125</v>
      </c>
      <c r="C16" s="370" t="s">
        <v>1125</v>
      </c>
      <c r="D16" s="371" t="s">
        <v>1125</v>
      </c>
      <c r="E16" s="373">
        <v>0</v>
      </c>
      <c r="F16" s="443" t="s">
        <v>1125</v>
      </c>
      <c r="G16" s="373" t="s">
        <v>1125</v>
      </c>
      <c r="H16" s="457" t="s">
        <v>1125</v>
      </c>
      <c r="J16" s="349"/>
    </row>
    <row r="17" spans="1:8" s="334" customFormat="1" ht="24" customHeight="1" thickBot="1">
      <c r="A17" s="334">
        <v>15</v>
      </c>
      <c r="B17" s="419" t="s">
        <v>1125</v>
      </c>
      <c r="C17" s="374" t="s">
        <v>1125</v>
      </c>
      <c r="D17" s="375" t="s">
        <v>1125</v>
      </c>
      <c r="E17" s="377">
        <v>0</v>
      </c>
      <c r="F17" s="444" t="s">
        <v>1125</v>
      </c>
      <c r="G17" s="377" t="s">
        <v>1125</v>
      </c>
      <c r="H17" s="458" t="s">
        <v>1125</v>
      </c>
    </row>
    <row r="18" spans="1:8" s="334" customFormat="1" ht="24" customHeight="1">
      <c r="A18" s="334">
        <v>16</v>
      </c>
      <c r="B18" s="429" t="s">
        <v>1125</v>
      </c>
      <c r="C18" s="397" t="s">
        <v>1125</v>
      </c>
      <c r="D18" s="379" t="s">
        <v>1125</v>
      </c>
      <c r="E18" s="380">
        <v>0</v>
      </c>
      <c r="F18" s="445" t="s">
        <v>1125</v>
      </c>
      <c r="G18" s="380" t="s">
        <v>1125</v>
      </c>
      <c r="H18" s="459" t="s">
        <v>1125</v>
      </c>
    </row>
    <row r="19" spans="1:8" s="334" customFormat="1" ht="24" customHeight="1">
      <c r="A19" s="334">
        <v>17</v>
      </c>
      <c r="B19" s="418" t="s">
        <v>1125</v>
      </c>
      <c r="C19" s="370" t="s">
        <v>1125</v>
      </c>
      <c r="D19" s="396" t="s">
        <v>1125</v>
      </c>
      <c r="E19" s="373">
        <v>0</v>
      </c>
      <c r="F19" s="443" t="s">
        <v>1125</v>
      </c>
      <c r="G19" s="373" t="s">
        <v>1125</v>
      </c>
      <c r="H19" s="457" t="s">
        <v>1125</v>
      </c>
    </row>
    <row r="20" spans="1:8" s="334" customFormat="1" ht="24" customHeight="1">
      <c r="A20" s="334">
        <v>18</v>
      </c>
      <c r="B20" s="418" t="s">
        <v>1125</v>
      </c>
      <c r="C20" s="370" t="s">
        <v>1125</v>
      </c>
      <c r="D20" s="371" t="s">
        <v>1125</v>
      </c>
      <c r="E20" s="373">
        <v>0</v>
      </c>
      <c r="F20" s="443" t="s">
        <v>1125</v>
      </c>
      <c r="G20" s="373" t="s">
        <v>1125</v>
      </c>
      <c r="H20" s="457" t="s">
        <v>1125</v>
      </c>
    </row>
    <row r="21" spans="1:8" s="334" customFormat="1" ht="24" customHeight="1">
      <c r="A21" s="334">
        <v>19</v>
      </c>
      <c r="B21" s="418" t="s">
        <v>1125</v>
      </c>
      <c r="C21" s="370" t="s">
        <v>1125</v>
      </c>
      <c r="D21" s="396" t="s">
        <v>1125</v>
      </c>
      <c r="E21" s="373">
        <v>0</v>
      </c>
      <c r="F21" s="443" t="s">
        <v>1125</v>
      </c>
      <c r="G21" s="373" t="s">
        <v>1125</v>
      </c>
      <c r="H21" s="457" t="s">
        <v>1125</v>
      </c>
    </row>
    <row r="22" spans="1:8" s="334" customFormat="1" ht="24" customHeight="1" thickBot="1">
      <c r="A22" s="334">
        <v>20</v>
      </c>
      <c r="B22" s="419" t="s">
        <v>1125</v>
      </c>
      <c r="C22" s="374" t="s">
        <v>1125</v>
      </c>
      <c r="D22" s="375" t="s">
        <v>1125</v>
      </c>
      <c r="E22" s="377">
        <v>0</v>
      </c>
      <c r="F22" s="444" t="s">
        <v>1125</v>
      </c>
      <c r="G22" s="377" t="s">
        <v>1125</v>
      </c>
      <c r="H22" s="458" t="s">
        <v>1125</v>
      </c>
    </row>
    <row r="23" spans="1:8" s="334" customFormat="1" ht="24" customHeight="1">
      <c r="A23" s="334">
        <v>21</v>
      </c>
      <c r="B23" s="429" t="s">
        <v>1125</v>
      </c>
      <c r="C23" s="397" t="s">
        <v>1125</v>
      </c>
      <c r="D23" s="396" t="s">
        <v>1125</v>
      </c>
      <c r="E23" s="380">
        <v>0</v>
      </c>
      <c r="F23" s="445" t="s">
        <v>1125</v>
      </c>
      <c r="G23" s="380" t="s">
        <v>1125</v>
      </c>
      <c r="H23" s="459" t="s">
        <v>1125</v>
      </c>
    </row>
    <row r="24" spans="1:8" s="334" customFormat="1" ht="24" customHeight="1">
      <c r="A24" s="334">
        <v>22</v>
      </c>
      <c r="B24" s="418" t="s">
        <v>1125</v>
      </c>
      <c r="C24" s="370" t="s">
        <v>1125</v>
      </c>
      <c r="D24" s="371" t="s">
        <v>1125</v>
      </c>
      <c r="E24" s="373">
        <v>0</v>
      </c>
      <c r="F24" s="443" t="s">
        <v>1125</v>
      </c>
      <c r="G24" s="373" t="s">
        <v>1125</v>
      </c>
      <c r="H24" s="457" t="s">
        <v>1125</v>
      </c>
    </row>
    <row r="25" spans="1:8" s="334" customFormat="1" ht="24" customHeight="1">
      <c r="A25" s="334">
        <v>23</v>
      </c>
      <c r="B25" s="418" t="s">
        <v>1125</v>
      </c>
      <c r="C25" s="370" t="s">
        <v>1125</v>
      </c>
      <c r="D25" s="396" t="s">
        <v>1125</v>
      </c>
      <c r="E25" s="373">
        <v>0</v>
      </c>
      <c r="F25" s="443" t="s">
        <v>1125</v>
      </c>
      <c r="G25" s="373" t="s">
        <v>1125</v>
      </c>
      <c r="H25" s="457" t="s">
        <v>1125</v>
      </c>
    </row>
    <row r="26" spans="1:8" s="334" customFormat="1" ht="24" customHeight="1">
      <c r="A26" s="334">
        <v>24</v>
      </c>
      <c r="B26" s="418" t="s">
        <v>1125</v>
      </c>
      <c r="C26" s="370" t="s">
        <v>1125</v>
      </c>
      <c r="D26" s="371" t="s">
        <v>1125</v>
      </c>
      <c r="E26" s="373">
        <v>0</v>
      </c>
      <c r="F26" s="443" t="s">
        <v>1125</v>
      </c>
      <c r="G26" s="373" t="s">
        <v>1125</v>
      </c>
      <c r="H26" s="457" t="s">
        <v>1125</v>
      </c>
    </row>
    <row r="27" spans="1:8" s="334" customFormat="1" ht="24" customHeight="1" thickBot="1">
      <c r="A27" s="334">
        <v>25</v>
      </c>
      <c r="B27" s="419" t="s">
        <v>1125</v>
      </c>
      <c r="C27" s="374" t="s">
        <v>1125</v>
      </c>
      <c r="D27" s="375" t="s">
        <v>1125</v>
      </c>
      <c r="E27" s="377">
        <v>0</v>
      </c>
      <c r="F27" s="444" t="s">
        <v>1125</v>
      </c>
      <c r="G27" s="377" t="s">
        <v>1125</v>
      </c>
      <c r="H27" s="458" t="s">
        <v>1125</v>
      </c>
    </row>
    <row r="28" spans="1:8" s="334" customFormat="1" ht="24" customHeight="1">
      <c r="A28" s="334">
        <v>26</v>
      </c>
      <c r="B28" s="429" t="s">
        <v>1125</v>
      </c>
      <c r="C28" s="397" t="s">
        <v>1125</v>
      </c>
      <c r="D28" s="379" t="s">
        <v>1125</v>
      </c>
      <c r="E28" s="380">
        <v>0</v>
      </c>
      <c r="F28" s="445" t="s">
        <v>1125</v>
      </c>
      <c r="G28" s="380" t="s">
        <v>1125</v>
      </c>
      <c r="H28" s="459" t="s">
        <v>1125</v>
      </c>
    </row>
    <row r="29" spans="1:8" s="334" customFormat="1" ht="24" customHeight="1">
      <c r="A29" s="334">
        <v>27</v>
      </c>
      <c r="B29" s="418" t="s">
        <v>1125</v>
      </c>
      <c r="C29" s="370" t="s">
        <v>1125</v>
      </c>
      <c r="D29" s="396" t="s">
        <v>1125</v>
      </c>
      <c r="E29" s="373">
        <v>0</v>
      </c>
      <c r="F29" s="443" t="s">
        <v>1125</v>
      </c>
      <c r="G29" s="373" t="s">
        <v>1125</v>
      </c>
      <c r="H29" s="457" t="s">
        <v>1125</v>
      </c>
    </row>
    <row r="30" spans="1:8" s="334" customFormat="1" ht="24" customHeight="1">
      <c r="A30" s="334">
        <v>28</v>
      </c>
      <c r="B30" s="418" t="s">
        <v>1125</v>
      </c>
      <c r="C30" s="370" t="s">
        <v>1125</v>
      </c>
      <c r="D30" s="371" t="s">
        <v>1125</v>
      </c>
      <c r="E30" s="373">
        <v>0</v>
      </c>
      <c r="F30" s="443" t="s">
        <v>1125</v>
      </c>
      <c r="G30" s="373" t="s">
        <v>1125</v>
      </c>
      <c r="H30" s="457" t="s">
        <v>1125</v>
      </c>
    </row>
    <row r="31" spans="1:8" s="334" customFormat="1" ht="24" customHeight="1">
      <c r="A31" s="334">
        <v>29</v>
      </c>
      <c r="B31" s="418" t="s">
        <v>1125</v>
      </c>
      <c r="C31" s="370" t="s">
        <v>1125</v>
      </c>
      <c r="D31" s="396" t="s">
        <v>1125</v>
      </c>
      <c r="E31" s="373">
        <v>0</v>
      </c>
      <c r="F31" s="443" t="s">
        <v>1125</v>
      </c>
      <c r="G31" s="373" t="s">
        <v>1125</v>
      </c>
      <c r="H31" s="457" t="s">
        <v>1125</v>
      </c>
    </row>
    <row r="32" spans="1:8" s="334" customFormat="1" ht="24" customHeight="1" thickBot="1">
      <c r="A32" s="334">
        <v>30</v>
      </c>
      <c r="B32" s="419" t="s">
        <v>1125</v>
      </c>
      <c r="C32" s="374" t="s">
        <v>1125</v>
      </c>
      <c r="D32" s="375" t="s">
        <v>1125</v>
      </c>
      <c r="E32" s="377">
        <v>0</v>
      </c>
      <c r="F32" s="444" t="s">
        <v>1125</v>
      </c>
      <c r="G32" s="377" t="s">
        <v>1125</v>
      </c>
      <c r="H32" s="458" t="s">
        <v>1125</v>
      </c>
    </row>
    <row r="33" spans="1:8" s="334" customFormat="1" ht="24" customHeight="1">
      <c r="A33" s="334">
        <v>31</v>
      </c>
      <c r="B33" s="429" t="s">
        <v>1125</v>
      </c>
      <c r="C33" s="397" t="s">
        <v>1125</v>
      </c>
      <c r="D33" s="396" t="s">
        <v>1125</v>
      </c>
      <c r="E33" s="380">
        <v>0</v>
      </c>
      <c r="F33" s="445" t="s">
        <v>1125</v>
      </c>
      <c r="G33" s="380" t="s">
        <v>1125</v>
      </c>
      <c r="H33" s="459" t="s">
        <v>1125</v>
      </c>
    </row>
    <row r="34" spans="1:8" s="334" customFormat="1" ht="24" customHeight="1">
      <c r="A34" s="334">
        <v>32</v>
      </c>
      <c r="B34" s="418" t="s">
        <v>1125</v>
      </c>
      <c r="C34" s="370" t="s">
        <v>1125</v>
      </c>
      <c r="D34" s="371" t="s">
        <v>1125</v>
      </c>
      <c r="E34" s="373">
        <v>0</v>
      </c>
      <c r="F34" s="443" t="s">
        <v>1125</v>
      </c>
      <c r="G34" s="373" t="s">
        <v>1125</v>
      </c>
      <c r="H34" s="457" t="s">
        <v>1125</v>
      </c>
    </row>
    <row r="35" spans="1:8" s="334" customFormat="1" ht="24" customHeight="1">
      <c r="A35" s="334">
        <v>33</v>
      </c>
      <c r="B35" s="418" t="s">
        <v>1125</v>
      </c>
      <c r="C35" s="370" t="s">
        <v>1125</v>
      </c>
      <c r="D35" s="396" t="s">
        <v>1125</v>
      </c>
      <c r="E35" s="373">
        <v>0</v>
      </c>
      <c r="F35" s="443" t="s">
        <v>1125</v>
      </c>
      <c r="G35" s="373" t="s">
        <v>1125</v>
      </c>
      <c r="H35" s="457" t="s">
        <v>1125</v>
      </c>
    </row>
    <row r="36" spans="1:8" s="334" customFormat="1" ht="24" customHeight="1">
      <c r="A36" s="334">
        <v>34</v>
      </c>
      <c r="B36" s="418" t="s">
        <v>1125</v>
      </c>
      <c r="C36" s="370" t="s">
        <v>1125</v>
      </c>
      <c r="D36" s="371" t="s">
        <v>1125</v>
      </c>
      <c r="E36" s="373">
        <v>0</v>
      </c>
      <c r="F36" s="443" t="s">
        <v>1125</v>
      </c>
      <c r="G36" s="373" t="s">
        <v>1125</v>
      </c>
      <c r="H36" s="457" t="s">
        <v>1125</v>
      </c>
    </row>
    <row r="37" spans="1:8" s="334" customFormat="1" ht="24" customHeight="1" thickBot="1">
      <c r="A37" s="334">
        <v>35</v>
      </c>
      <c r="B37" s="419" t="s">
        <v>1125</v>
      </c>
      <c r="C37" s="374" t="s">
        <v>1125</v>
      </c>
      <c r="D37" s="375" t="s">
        <v>1125</v>
      </c>
      <c r="E37" s="377">
        <v>0</v>
      </c>
      <c r="F37" s="444" t="s">
        <v>1125</v>
      </c>
      <c r="G37" s="377" t="s">
        <v>1125</v>
      </c>
      <c r="H37" s="458" t="s">
        <v>1125</v>
      </c>
    </row>
    <row r="38" spans="1:8" s="355" customFormat="1" ht="14.25">
      <c r="A38" s="355">
        <v>36</v>
      </c>
      <c r="B38" s="430" t="s">
        <v>1125</v>
      </c>
      <c r="C38" s="398" t="s">
        <v>1125</v>
      </c>
      <c r="D38" s="384" t="s">
        <v>1125</v>
      </c>
      <c r="E38" s="386">
        <v>0</v>
      </c>
      <c r="F38" s="446" t="s">
        <v>1125</v>
      </c>
      <c r="G38" s="386" t="s">
        <v>1125</v>
      </c>
      <c r="H38" s="460" t="s">
        <v>1125</v>
      </c>
    </row>
    <row r="39" spans="1:8" s="355" customFormat="1" ht="14.25">
      <c r="A39" s="355">
        <v>37</v>
      </c>
      <c r="B39" s="422" t="s">
        <v>1125</v>
      </c>
      <c r="C39" s="387" t="s">
        <v>1125</v>
      </c>
      <c r="D39" s="399" t="s">
        <v>1125</v>
      </c>
      <c r="E39" s="390">
        <v>0</v>
      </c>
      <c r="F39" s="447" t="s">
        <v>1125</v>
      </c>
      <c r="G39" s="390" t="s">
        <v>1125</v>
      </c>
      <c r="H39" s="461" t="s">
        <v>1125</v>
      </c>
    </row>
    <row r="40" spans="1:8" s="355" customFormat="1" ht="14.25">
      <c r="A40" s="355">
        <v>38</v>
      </c>
      <c r="B40" s="422" t="s">
        <v>1125</v>
      </c>
      <c r="C40" s="387" t="s">
        <v>1125</v>
      </c>
      <c r="D40" s="388" t="s">
        <v>1125</v>
      </c>
      <c r="E40" s="390">
        <v>0</v>
      </c>
      <c r="F40" s="447" t="s">
        <v>1125</v>
      </c>
      <c r="G40" s="390" t="s">
        <v>1125</v>
      </c>
      <c r="H40" s="461" t="s">
        <v>1125</v>
      </c>
    </row>
    <row r="41" spans="1:8" s="355" customFormat="1" ht="14.25">
      <c r="A41" s="355">
        <v>39</v>
      </c>
      <c r="B41" s="422" t="s">
        <v>1125</v>
      </c>
      <c r="C41" s="387" t="s">
        <v>1125</v>
      </c>
      <c r="D41" s="399" t="s">
        <v>1125</v>
      </c>
      <c r="E41" s="390">
        <v>0</v>
      </c>
      <c r="F41" s="447" t="s">
        <v>1125</v>
      </c>
      <c r="G41" s="390" t="s">
        <v>1125</v>
      </c>
      <c r="H41" s="461" t="s">
        <v>1125</v>
      </c>
    </row>
    <row r="42" spans="1:8" s="355" customFormat="1" ht="15" thickBot="1">
      <c r="A42" s="355">
        <v>40</v>
      </c>
      <c r="B42" s="423" t="s">
        <v>1125</v>
      </c>
      <c r="C42" s="391" t="s">
        <v>1125</v>
      </c>
      <c r="D42" s="392" t="s">
        <v>1125</v>
      </c>
      <c r="E42" s="394">
        <v>0</v>
      </c>
      <c r="F42" s="448" t="s">
        <v>1125</v>
      </c>
      <c r="G42" s="394" t="s">
        <v>1125</v>
      </c>
      <c r="H42" s="462" t="s">
        <v>1125</v>
      </c>
    </row>
    <row r="43" spans="1:8" s="355" customFormat="1" ht="14.25">
      <c r="A43" s="355">
        <v>41</v>
      </c>
      <c r="B43" s="430" t="s">
        <v>1125</v>
      </c>
      <c r="C43" s="398" t="s">
        <v>1125</v>
      </c>
      <c r="D43" s="399" t="s">
        <v>1125</v>
      </c>
      <c r="E43" s="386">
        <v>0</v>
      </c>
      <c r="F43" s="446" t="s">
        <v>1125</v>
      </c>
      <c r="G43" s="386" t="s">
        <v>1125</v>
      </c>
      <c r="H43" s="460" t="s">
        <v>1125</v>
      </c>
    </row>
    <row r="44" spans="1:8" s="355" customFormat="1" ht="14.25">
      <c r="A44" s="355">
        <v>42</v>
      </c>
      <c r="B44" s="422" t="s">
        <v>1125</v>
      </c>
      <c r="C44" s="387" t="s">
        <v>1125</v>
      </c>
      <c r="D44" s="388" t="s">
        <v>1125</v>
      </c>
      <c r="E44" s="390">
        <v>0</v>
      </c>
      <c r="F44" s="447" t="s">
        <v>1125</v>
      </c>
      <c r="G44" s="390" t="s">
        <v>1125</v>
      </c>
      <c r="H44" s="461" t="s">
        <v>1125</v>
      </c>
    </row>
    <row r="45" spans="1:8" s="355" customFormat="1" ht="14.25">
      <c r="A45" s="355">
        <v>43</v>
      </c>
      <c r="B45" s="422" t="s">
        <v>1125</v>
      </c>
      <c r="C45" s="387" t="s">
        <v>1125</v>
      </c>
      <c r="D45" s="399" t="s">
        <v>1125</v>
      </c>
      <c r="E45" s="390">
        <v>0</v>
      </c>
      <c r="F45" s="447" t="s">
        <v>1125</v>
      </c>
      <c r="G45" s="390" t="s">
        <v>1125</v>
      </c>
      <c r="H45" s="461" t="s">
        <v>1125</v>
      </c>
    </row>
    <row r="46" spans="1:8" s="355" customFormat="1" ht="14.25">
      <c r="A46" s="355">
        <v>44</v>
      </c>
      <c r="B46" s="422" t="s">
        <v>1125</v>
      </c>
      <c r="C46" s="387" t="s">
        <v>1125</v>
      </c>
      <c r="D46" s="388" t="s">
        <v>1125</v>
      </c>
      <c r="E46" s="390">
        <v>0</v>
      </c>
      <c r="F46" s="447" t="s">
        <v>1125</v>
      </c>
      <c r="G46" s="390" t="s">
        <v>1125</v>
      </c>
      <c r="H46" s="461" t="s">
        <v>1125</v>
      </c>
    </row>
    <row r="47" spans="1:8" s="355" customFormat="1" ht="15" thickBot="1">
      <c r="A47" s="355">
        <v>45</v>
      </c>
      <c r="B47" s="423" t="s">
        <v>1125</v>
      </c>
      <c r="C47" s="391" t="s">
        <v>1125</v>
      </c>
      <c r="D47" s="392" t="s">
        <v>1125</v>
      </c>
      <c r="E47" s="394">
        <v>0</v>
      </c>
      <c r="F47" s="448" t="s">
        <v>1125</v>
      </c>
      <c r="G47" s="394" t="s">
        <v>1125</v>
      </c>
      <c r="H47" s="462" t="s">
        <v>1125</v>
      </c>
    </row>
    <row r="51" spans="2:8" ht="21.75" customHeight="1" hidden="1" thickBot="1">
      <c r="B51" s="302" t="s">
        <v>52</v>
      </c>
      <c r="C51" s="302"/>
      <c r="D51" s="302"/>
      <c r="E51" s="302"/>
      <c r="F51" s="302"/>
      <c r="G51" s="302"/>
      <c r="H51" s="302"/>
    </row>
    <row r="52" spans="2:8" ht="15" customHeight="1" hidden="1" thickBot="1">
      <c r="B52" s="306" t="s">
        <v>873</v>
      </c>
      <c r="C52" s="92"/>
      <c r="D52" s="93" t="s">
        <v>1007</v>
      </c>
      <c r="E52" s="306" t="s">
        <v>415</v>
      </c>
      <c r="F52" s="92"/>
      <c r="G52" s="306" t="s">
        <v>416</v>
      </c>
      <c r="H52" s="92"/>
    </row>
    <row r="53" spans="1:8" ht="15" customHeight="1" hidden="1" thickTop="1">
      <c r="A53" s="91">
        <f>'通過記録入力'!A4</f>
        <v>1</v>
      </c>
      <c r="B53" s="431">
        <f>'通過記録入力'!B4</f>
      </c>
      <c r="C53" s="117">
        <f>'通過記録入力'!C4</f>
      </c>
      <c r="D53" s="118">
        <f>'通過記録入力'!R4</f>
      </c>
      <c r="E53" s="119">
        <f>'通過記録入力'!I4</f>
        <v>0</v>
      </c>
      <c r="F53" s="449">
        <f>IF('通過記録入力'!H4=0,"",'通過記録入力'!H4)</f>
      </c>
      <c r="G53" s="120">
        <f>'区間記録処理'!G4</f>
      </c>
      <c r="H53" s="463">
        <f>IF('区間記録処理'!H4=0,"",'区間記録処理'!H4)</f>
      </c>
    </row>
    <row r="54" spans="1:8" ht="14.25" customHeight="1" hidden="1">
      <c r="A54" s="91">
        <f>'通過記録入力'!A5</f>
        <v>2</v>
      </c>
      <c r="B54" s="425">
        <f>'通過記録入力'!B5</f>
      </c>
      <c r="C54" s="121">
        <f>'通過記録入力'!C5</f>
      </c>
      <c r="D54" s="122">
        <f>'通過記録入力'!R5</f>
      </c>
      <c r="E54" s="123">
        <f>'通過記録入力'!I5</f>
        <v>0</v>
      </c>
      <c r="F54" s="450">
        <f>IF('通過記録入力'!H5=0,"",'通過記録入力'!H5)</f>
      </c>
      <c r="G54" s="123">
        <f>'区間記録処理'!G5</f>
      </c>
      <c r="H54" s="464">
        <f>IF('区間記録処理'!H5=0,"",'区間記録処理'!H5)</f>
      </c>
    </row>
    <row r="55" spans="1:8" ht="14.25" customHeight="1" hidden="1">
      <c r="A55" s="91">
        <f>'通過記録入力'!A6</f>
        <v>3</v>
      </c>
      <c r="B55" s="425">
        <f>'通過記録入力'!B6</f>
      </c>
      <c r="C55" s="121">
        <f>'通過記録入力'!C6</f>
      </c>
      <c r="D55" s="118">
        <f>'通過記録入力'!R6</f>
      </c>
      <c r="E55" s="123">
        <f>'通過記録入力'!I6</f>
        <v>0</v>
      </c>
      <c r="F55" s="450">
        <f>IF('通過記録入力'!H6=0,"",'通過記録入力'!H6)</f>
      </c>
      <c r="G55" s="123">
        <f>'区間記録処理'!G6</f>
      </c>
      <c r="H55" s="464">
        <f>IF('区間記録処理'!H6=0,"",'区間記録処理'!H6)</f>
      </c>
    </row>
    <row r="56" spans="1:8" ht="14.25" customHeight="1" hidden="1">
      <c r="A56" s="91">
        <f>'通過記録入力'!A7</f>
        <v>4</v>
      </c>
      <c r="B56" s="425">
        <f>'通過記録入力'!B7</f>
      </c>
      <c r="C56" s="121">
        <f>'通過記録入力'!C7</f>
      </c>
      <c r="D56" s="122">
        <f>'通過記録入力'!R7</f>
      </c>
      <c r="E56" s="123">
        <f>'通過記録入力'!I7</f>
        <v>0</v>
      </c>
      <c r="F56" s="450">
        <f>IF('通過記録入力'!H7=0,"",'通過記録入力'!H7)</f>
      </c>
      <c r="G56" s="123">
        <f>'区間記録処理'!G7</f>
      </c>
      <c r="H56" s="464">
        <f>IF('区間記録処理'!H7=0,"",'区間記録処理'!H7)</f>
      </c>
    </row>
    <row r="57" spans="1:8" ht="15" customHeight="1" hidden="1" thickBot="1">
      <c r="A57" s="91">
        <f>'通過記録入力'!A8</f>
        <v>5</v>
      </c>
      <c r="B57" s="426">
        <f>'通過記録入力'!B8</f>
      </c>
      <c r="C57" s="124">
        <f>'通過記録入力'!C8</f>
      </c>
      <c r="D57" s="114">
        <f>'通過記録入力'!R8</f>
      </c>
      <c r="E57" s="125">
        <f>'通過記録入力'!I8</f>
        <v>0</v>
      </c>
      <c r="F57" s="451">
        <f>IF('通過記録入力'!H8=0,"",'通過記録入力'!H8)</f>
      </c>
      <c r="G57" s="125">
        <f>'区間記録処理'!G8</f>
      </c>
      <c r="H57" s="465">
        <f>IF('区間記録処理'!H8=0,"",'区間記録処理'!H8)</f>
      </c>
    </row>
    <row r="58" spans="1:8" ht="14.25" customHeight="1" hidden="1">
      <c r="A58" s="91">
        <f>'通過記録入力'!A9</f>
        <v>6</v>
      </c>
      <c r="B58" s="432">
        <f>'通過記録入力'!B9</f>
      </c>
      <c r="C58" s="126">
        <f>'通過記録入力'!C9</f>
      </c>
      <c r="D58" s="109">
        <f>'通過記録入力'!R9</f>
      </c>
      <c r="E58" s="119">
        <f>'通過記録入力'!I9</f>
        <v>0</v>
      </c>
      <c r="F58" s="452">
        <f>IF('通過記録入力'!H9=0,"",'通過記録入力'!H9)</f>
      </c>
      <c r="G58" s="119">
        <f>'区間記録処理'!G9</f>
      </c>
      <c r="H58" s="466">
        <f>IF('区間記録処理'!H9=0,"",'区間記録処理'!H9)</f>
      </c>
    </row>
    <row r="59" spans="1:8" ht="14.25" customHeight="1" hidden="1">
      <c r="A59" s="91">
        <f>'通過記録入力'!A10</f>
        <v>7</v>
      </c>
      <c r="B59" s="425">
        <f>'通過記録入力'!B10</f>
      </c>
      <c r="C59" s="121">
        <f>'通過記録入力'!C10</f>
      </c>
      <c r="D59" s="118">
        <f>'通過記録入力'!R10</f>
      </c>
      <c r="E59" s="123">
        <f>'通過記録入力'!I10</f>
        <v>0</v>
      </c>
      <c r="F59" s="450">
        <f>IF('通過記録入力'!H10=0,"",'通過記録入力'!H10)</f>
      </c>
      <c r="G59" s="123">
        <f>'区間記録処理'!G10</f>
      </c>
      <c r="H59" s="464">
        <f>IF('区間記録処理'!H10=0,"",'区間記録処理'!H10)</f>
      </c>
    </row>
    <row r="60" spans="1:8" ht="14.25" customHeight="1" hidden="1">
      <c r="A60" s="91">
        <f>'通過記録入力'!A11</f>
        <v>8</v>
      </c>
      <c r="B60" s="425">
        <f>'通過記録入力'!B11</f>
      </c>
      <c r="C60" s="121">
        <f>'通過記録入力'!C11</f>
      </c>
      <c r="D60" s="122">
        <f>'通過記録入力'!R11</f>
      </c>
      <c r="E60" s="123">
        <f>'通過記録入力'!I11</f>
        <v>0</v>
      </c>
      <c r="F60" s="450">
        <f>IF('通過記録入力'!H11=0,"",'通過記録入力'!H11)</f>
      </c>
      <c r="G60" s="123">
        <f>'区間記録処理'!G11</f>
      </c>
      <c r="H60" s="464">
        <f>IF('区間記録処理'!H11=0,"",'区間記録処理'!H11)</f>
      </c>
    </row>
    <row r="61" spans="1:8" ht="14.25" customHeight="1" hidden="1">
      <c r="A61" s="91">
        <f>'通過記録入力'!A12</f>
        <v>9</v>
      </c>
      <c r="B61" s="425">
        <f>'通過記録入力'!B12</f>
      </c>
      <c r="C61" s="121">
        <f>'通過記録入力'!C12</f>
      </c>
      <c r="D61" s="118">
        <f>'通過記録入力'!R12</f>
      </c>
      <c r="E61" s="123">
        <f>'通過記録入力'!I12</f>
        <v>0</v>
      </c>
      <c r="F61" s="450">
        <f>IF('通過記録入力'!H12=0,"",'通過記録入力'!H12)</f>
      </c>
      <c r="G61" s="123">
        <f>'区間記録処理'!G12</f>
      </c>
      <c r="H61" s="464">
        <f>IF('区間記録処理'!H12=0,"",'区間記録処理'!H12)</f>
      </c>
    </row>
    <row r="62" spans="1:8" ht="15" customHeight="1" hidden="1" thickBot="1">
      <c r="A62" s="91">
        <f>'通過記録入力'!A13</f>
        <v>10</v>
      </c>
      <c r="B62" s="426">
        <f>'通過記録入力'!B13</f>
      </c>
      <c r="C62" s="124">
        <f>'通過記録入力'!C13</f>
      </c>
      <c r="D62" s="114">
        <f>'通過記録入力'!R13</f>
      </c>
      <c r="E62" s="125">
        <f>'通過記録入力'!I13</f>
        <v>0</v>
      </c>
      <c r="F62" s="451">
        <f>IF('通過記録入力'!H13=0,"",'通過記録入力'!H13)</f>
      </c>
      <c r="G62" s="125">
        <f>'区間記録処理'!G13</f>
      </c>
      <c r="H62" s="465">
        <f>IF('区間記録処理'!H13=0,"",'区間記録処理'!H13)</f>
      </c>
    </row>
    <row r="63" spans="1:8" ht="14.25" customHeight="1" hidden="1">
      <c r="A63" s="91">
        <f>'通過記録入力'!A14</f>
        <v>11</v>
      </c>
      <c r="B63" s="432">
        <f>'通過記録入力'!B14</f>
      </c>
      <c r="C63" s="126">
        <f>'通過記録入力'!C14</f>
      </c>
      <c r="D63" s="118">
        <f>'通過記録入力'!R14</f>
      </c>
      <c r="E63" s="119">
        <f>'通過記録入力'!I14</f>
        <v>0</v>
      </c>
      <c r="F63" s="452">
        <f>IF('通過記録入力'!H14=0,"",'通過記録入力'!H14)</f>
      </c>
      <c r="G63" s="119">
        <f>'区間記録処理'!G14</f>
      </c>
      <c r="H63" s="466">
        <f>IF('区間記録処理'!H14=0,"",'区間記録処理'!H14)</f>
      </c>
    </row>
    <row r="64" spans="1:8" ht="14.25" customHeight="1" hidden="1">
      <c r="A64" s="91">
        <f>'通過記録入力'!A15</f>
        <v>12</v>
      </c>
      <c r="B64" s="425">
        <f>'通過記録入力'!B15</f>
      </c>
      <c r="C64" s="121">
        <f>'通過記録入力'!C15</f>
      </c>
      <c r="D64" s="122">
        <f>'通過記録入力'!R15</f>
      </c>
      <c r="E64" s="123">
        <f>'通過記録入力'!I15</f>
        <v>0</v>
      </c>
      <c r="F64" s="450">
        <f>IF('通過記録入力'!H15=0,"",'通過記録入力'!H15)</f>
      </c>
      <c r="G64" s="123">
        <f>'区間記録処理'!G15</f>
      </c>
      <c r="H64" s="464">
        <f>IF('区間記録処理'!H15=0,"",'区間記録処理'!H15)</f>
      </c>
    </row>
    <row r="65" spans="1:8" ht="14.25" customHeight="1" hidden="1">
      <c r="A65" s="91">
        <f>'通過記録入力'!A16</f>
        <v>13</v>
      </c>
      <c r="B65" s="425">
        <f>'通過記録入力'!B16</f>
      </c>
      <c r="C65" s="121">
        <f>'通過記録入力'!C16</f>
      </c>
      <c r="D65" s="118">
        <f>'通過記録入力'!R16</f>
      </c>
      <c r="E65" s="123">
        <f>'通過記録入力'!I16</f>
        <v>0</v>
      </c>
      <c r="F65" s="450">
        <f>IF('通過記録入力'!H16=0,"",'通過記録入力'!H16)</f>
      </c>
      <c r="G65" s="123">
        <f>'区間記録処理'!G16</f>
      </c>
      <c r="H65" s="464">
        <f>IF('区間記録処理'!H16=0,"",'区間記録処理'!H16)</f>
      </c>
    </row>
    <row r="66" spans="1:8" ht="14.25" customHeight="1" hidden="1">
      <c r="A66" s="91">
        <f>'通過記録入力'!A17</f>
        <v>14</v>
      </c>
      <c r="B66" s="425">
        <f>'通過記録入力'!B17</f>
      </c>
      <c r="C66" s="121">
        <f>'通過記録入力'!C17</f>
      </c>
      <c r="D66" s="122">
        <f>'通過記録入力'!R17</f>
      </c>
      <c r="E66" s="123">
        <f>'通過記録入力'!I17</f>
        <v>0</v>
      </c>
      <c r="F66" s="450">
        <f>IF('通過記録入力'!H17=0,"",'通過記録入力'!H17)</f>
      </c>
      <c r="G66" s="123">
        <f>'区間記録処理'!G17</f>
      </c>
      <c r="H66" s="464">
        <f>IF('区間記録処理'!H17=0,"",'区間記録処理'!H17)</f>
      </c>
    </row>
    <row r="67" spans="1:8" ht="15" customHeight="1" hidden="1" thickBot="1">
      <c r="A67" s="91">
        <f>'通過記録入力'!A18</f>
        <v>15</v>
      </c>
      <c r="B67" s="426">
        <f>'通過記録入力'!B18</f>
      </c>
      <c r="C67" s="124">
        <f>'通過記録入力'!C18</f>
      </c>
      <c r="D67" s="114">
        <f>'通過記録入力'!R18</f>
      </c>
      <c r="E67" s="125">
        <f>'通過記録入力'!I18</f>
        <v>0</v>
      </c>
      <c r="F67" s="451">
        <f>IF('通過記録入力'!H18=0,"",'通過記録入力'!H18)</f>
      </c>
      <c r="G67" s="125">
        <f>'区間記録処理'!G18</f>
      </c>
      <c r="H67" s="465">
        <f>IF('区間記録処理'!H18=0,"",'区間記録処理'!H18)</f>
      </c>
    </row>
    <row r="68" spans="1:8" ht="14.25" customHeight="1" hidden="1">
      <c r="A68" s="91">
        <f>'通過記録入力'!A19</f>
        <v>16</v>
      </c>
      <c r="B68" s="432">
        <f>'通過記録入力'!B19</f>
      </c>
      <c r="C68" s="126">
        <f>'通過記録入力'!C19</f>
      </c>
      <c r="D68" s="109">
        <f>'通過記録入力'!R19</f>
      </c>
      <c r="E68" s="119">
        <f>'通過記録入力'!I19</f>
        <v>0</v>
      </c>
      <c r="F68" s="452">
        <f>IF('通過記録入力'!H19=0,"",'通過記録入力'!H19)</f>
      </c>
      <c r="G68" s="119">
        <f>'区間記録処理'!G19</f>
      </c>
      <c r="H68" s="466">
        <f>IF('区間記録処理'!H19=0,"",'区間記録処理'!H19)</f>
      </c>
    </row>
    <row r="69" spans="1:8" ht="14.25" customHeight="1" hidden="1">
      <c r="A69" s="91">
        <f>'通過記録入力'!A20</f>
        <v>17</v>
      </c>
      <c r="B69" s="425">
        <f>'通過記録入力'!B20</f>
      </c>
      <c r="C69" s="121">
        <f>'通過記録入力'!C20</f>
      </c>
      <c r="D69" s="118">
        <f>'通過記録入力'!R20</f>
      </c>
      <c r="E69" s="123">
        <f>'通過記録入力'!I20</f>
        <v>0</v>
      </c>
      <c r="F69" s="450">
        <f>IF('通過記録入力'!H20=0,"",'通過記録入力'!H20)</f>
      </c>
      <c r="G69" s="123">
        <f>'区間記録処理'!G20</f>
      </c>
      <c r="H69" s="464">
        <f>IF('区間記録処理'!H20=0,"",'区間記録処理'!H20)</f>
      </c>
    </row>
    <row r="70" spans="1:8" ht="14.25" customHeight="1" hidden="1">
      <c r="A70" s="91">
        <f>'通過記録入力'!A21</f>
        <v>18</v>
      </c>
      <c r="B70" s="425">
        <f>'通過記録入力'!B21</f>
      </c>
      <c r="C70" s="121">
        <f>'通過記録入力'!C21</f>
      </c>
      <c r="D70" s="122">
        <f>'通過記録入力'!R21</f>
      </c>
      <c r="E70" s="123">
        <f>'通過記録入力'!I21</f>
        <v>0</v>
      </c>
      <c r="F70" s="450">
        <f>IF('通過記録入力'!H21=0,"",'通過記録入力'!H21)</f>
      </c>
      <c r="G70" s="123">
        <f>'区間記録処理'!G21</f>
      </c>
      <c r="H70" s="464">
        <f>IF('区間記録処理'!H21=0,"",'区間記録処理'!H21)</f>
      </c>
    </row>
    <row r="71" spans="1:8" ht="14.25" customHeight="1" hidden="1">
      <c r="A71" s="91">
        <f>'通過記録入力'!A22</f>
        <v>19</v>
      </c>
      <c r="B71" s="425">
        <f>'通過記録入力'!B22</f>
      </c>
      <c r="C71" s="121">
        <f>'通過記録入力'!C22</f>
      </c>
      <c r="D71" s="118">
        <f>'通過記録入力'!R22</f>
      </c>
      <c r="E71" s="123">
        <f>'通過記録入力'!I22</f>
        <v>0</v>
      </c>
      <c r="F71" s="450">
        <f>IF('通過記録入力'!H22=0,"",'通過記録入力'!H22)</f>
      </c>
      <c r="G71" s="123">
        <f>'区間記録処理'!G22</f>
      </c>
      <c r="H71" s="464">
        <f>IF('区間記録処理'!H22=0,"",'区間記録処理'!H22)</f>
      </c>
    </row>
    <row r="72" spans="1:8" ht="15" customHeight="1" hidden="1" thickBot="1">
      <c r="A72" s="91">
        <f>'通過記録入力'!A23</f>
        <v>20</v>
      </c>
      <c r="B72" s="426">
        <f>'通過記録入力'!B23</f>
      </c>
      <c r="C72" s="124">
        <f>'通過記録入力'!C23</f>
      </c>
      <c r="D72" s="114">
        <f>'通過記録入力'!R23</f>
      </c>
      <c r="E72" s="125">
        <f>'通過記録入力'!I23</f>
        <v>0</v>
      </c>
      <c r="F72" s="451">
        <f>IF('通過記録入力'!H23=0,"",'通過記録入力'!H23)</f>
      </c>
      <c r="G72" s="125">
        <f>'区間記録処理'!G23</f>
      </c>
      <c r="H72" s="465">
        <f>IF('区間記録処理'!H23=0,"",'区間記録処理'!H23)</f>
      </c>
    </row>
    <row r="73" spans="1:8" ht="14.25" customHeight="1" hidden="1">
      <c r="A73" s="91">
        <f>'通過記録入力'!A24</f>
        <v>21</v>
      </c>
      <c r="B73" s="432">
        <f>'通過記録入力'!B24</f>
      </c>
      <c r="C73" s="126">
        <f>'通過記録入力'!C24</f>
      </c>
      <c r="D73" s="118">
        <f>'通過記録入力'!R24</f>
      </c>
      <c r="E73" s="119">
        <f>'通過記録入力'!I24</f>
        <v>0</v>
      </c>
      <c r="F73" s="452">
        <f>IF('通過記録入力'!H24=0,"",'通過記録入力'!H24)</f>
      </c>
      <c r="G73" s="119">
        <f>'区間記録処理'!G24</f>
      </c>
      <c r="H73" s="466">
        <f>IF('区間記録処理'!H24=0,"",'区間記録処理'!H24)</f>
      </c>
    </row>
    <row r="74" spans="1:8" ht="14.25" customHeight="1" hidden="1">
      <c r="A74" s="91">
        <f>'通過記録入力'!A25</f>
        <v>22</v>
      </c>
      <c r="B74" s="425">
        <f>'通過記録入力'!B25</f>
      </c>
      <c r="C74" s="121">
        <f>'通過記録入力'!C25</f>
      </c>
      <c r="D74" s="122">
        <f>'通過記録入力'!R25</f>
      </c>
      <c r="E74" s="123">
        <f>'通過記録入力'!I25</f>
        <v>0</v>
      </c>
      <c r="F74" s="450">
        <f>IF('通過記録入力'!H25=0,"",'通過記録入力'!H25)</f>
      </c>
      <c r="G74" s="123">
        <f>'区間記録処理'!G25</f>
      </c>
      <c r="H74" s="464">
        <f>IF('区間記録処理'!H25=0,"",'区間記録処理'!H25)</f>
      </c>
    </row>
    <row r="75" spans="1:8" ht="14.25" customHeight="1" hidden="1">
      <c r="A75" s="91">
        <f>'通過記録入力'!A26</f>
        <v>23</v>
      </c>
      <c r="B75" s="425">
        <f>'通過記録入力'!B26</f>
      </c>
      <c r="C75" s="121">
        <f>'通過記録入力'!C26</f>
      </c>
      <c r="D75" s="118">
        <f>'通過記録入力'!R26</f>
      </c>
      <c r="E75" s="123">
        <f>'通過記録入力'!I26</f>
        <v>0</v>
      </c>
      <c r="F75" s="450">
        <f>IF('通過記録入力'!H26=0,"",'通過記録入力'!H26)</f>
      </c>
      <c r="G75" s="123">
        <f>'区間記録処理'!G26</f>
      </c>
      <c r="H75" s="464">
        <f>IF('区間記録処理'!H26=0,"",'区間記録処理'!H26)</f>
      </c>
    </row>
    <row r="76" spans="1:8" ht="14.25" customHeight="1" hidden="1">
      <c r="A76" s="91">
        <f>'通過記録入力'!A27</f>
        <v>24</v>
      </c>
      <c r="B76" s="425">
        <f>'通過記録入力'!B27</f>
      </c>
      <c r="C76" s="121">
        <f>'通過記録入力'!C27</f>
      </c>
      <c r="D76" s="122">
        <f>'通過記録入力'!R27</f>
      </c>
      <c r="E76" s="123">
        <f>'通過記録入力'!I27</f>
        <v>0</v>
      </c>
      <c r="F76" s="450">
        <f>IF('通過記録入力'!H27=0,"",'通過記録入力'!H27)</f>
      </c>
      <c r="G76" s="123">
        <f>'区間記録処理'!G27</f>
      </c>
      <c r="H76" s="464">
        <f>IF('区間記録処理'!H27=0,"",'区間記録処理'!H27)</f>
      </c>
    </row>
    <row r="77" spans="1:8" ht="15" customHeight="1" hidden="1" thickBot="1">
      <c r="A77" s="91">
        <f>'通過記録入力'!A28</f>
        <v>25</v>
      </c>
      <c r="B77" s="426">
        <f>'通過記録入力'!B28</f>
      </c>
      <c r="C77" s="124">
        <f>'通過記録入力'!C28</f>
      </c>
      <c r="D77" s="114">
        <f>'通過記録入力'!R28</f>
      </c>
      <c r="E77" s="125">
        <f>'通過記録入力'!I28</f>
        <v>0</v>
      </c>
      <c r="F77" s="451">
        <f>IF('通過記録入力'!H28=0,"",'通過記録入力'!H28)</f>
      </c>
      <c r="G77" s="125">
        <f>'区間記録処理'!G28</f>
      </c>
      <c r="H77" s="465">
        <f>IF('区間記録処理'!H28=0,"",'区間記録処理'!H28)</f>
      </c>
    </row>
    <row r="78" spans="1:8" ht="14.25" customHeight="1" hidden="1">
      <c r="A78" s="91">
        <f>'通過記録入力'!A29</f>
        <v>26</v>
      </c>
      <c r="B78" s="432">
        <f>'通過記録入力'!B29</f>
      </c>
      <c r="C78" s="126">
        <f>'通過記録入力'!C29</f>
      </c>
      <c r="D78" s="109">
        <f>'通過記録入力'!R29</f>
      </c>
      <c r="E78" s="119">
        <f>'通過記録入力'!I29</f>
        <v>0</v>
      </c>
      <c r="F78" s="452">
        <f>IF('通過記録入力'!H29=0,"",'通過記録入力'!H29)</f>
      </c>
      <c r="G78" s="119">
        <f>'区間記録処理'!G29</f>
      </c>
      <c r="H78" s="466">
        <f>IF('区間記録処理'!H29=0,"",'区間記録処理'!H29)</f>
      </c>
    </row>
    <row r="79" spans="1:8" ht="14.25" customHeight="1" hidden="1">
      <c r="A79" s="91">
        <f>'通過記録入力'!A30</f>
        <v>27</v>
      </c>
      <c r="B79" s="425">
        <f>'通過記録入力'!B30</f>
      </c>
      <c r="C79" s="121">
        <f>'通過記録入力'!C30</f>
      </c>
      <c r="D79" s="118">
        <f>'通過記録入力'!R30</f>
      </c>
      <c r="E79" s="123">
        <f>'通過記録入力'!I30</f>
        <v>0</v>
      </c>
      <c r="F79" s="450">
        <f>IF('通過記録入力'!H30=0,"",'通過記録入力'!H30)</f>
      </c>
      <c r="G79" s="123">
        <f>'区間記録処理'!G30</f>
      </c>
      <c r="H79" s="464">
        <f>IF('区間記録処理'!H30=0,"",'区間記録処理'!H30)</f>
      </c>
    </row>
    <row r="80" spans="1:8" ht="14.25" customHeight="1" hidden="1">
      <c r="A80" s="91">
        <f>'通過記録入力'!A31</f>
        <v>28</v>
      </c>
      <c r="B80" s="425">
        <f>'通過記録入力'!B31</f>
      </c>
      <c r="C80" s="121">
        <f>'通過記録入力'!C31</f>
      </c>
      <c r="D80" s="122">
        <f>'通過記録入力'!R31</f>
      </c>
      <c r="E80" s="123">
        <f>'通過記録入力'!I31</f>
        <v>0</v>
      </c>
      <c r="F80" s="450">
        <f>IF('通過記録入力'!H31=0,"",'通過記録入力'!H31)</f>
      </c>
      <c r="G80" s="123">
        <f>'区間記録処理'!G31</f>
      </c>
      <c r="H80" s="464">
        <f>IF('区間記録処理'!H31=0,"",'区間記録処理'!H31)</f>
      </c>
    </row>
    <row r="81" spans="1:8" ht="14.25" customHeight="1" hidden="1">
      <c r="A81" s="91">
        <f>'通過記録入力'!A32</f>
        <v>29</v>
      </c>
      <c r="B81" s="425">
        <f>'通過記録入力'!B32</f>
      </c>
      <c r="C81" s="121">
        <f>'通過記録入力'!C32</f>
      </c>
      <c r="D81" s="118">
        <f>'通過記録入力'!R32</f>
      </c>
      <c r="E81" s="123">
        <f>'通過記録入力'!I32</f>
        <v>0</v>
      </c>
      <c r="F81" s="450">
        <f>IF('通過記録入力'!H32=0,"",'通過記録入力'!H32)</f>
      </c>
      <c r="G81" s="123">
        <f>'区間記録処理'!G32</f>
      </c>
      <c r="H81" s="464">
        <f>IF('区間記録処理'!H32=0,"",'区間記録処理'!H32)</f>
      </c>
    </row>
    <row r="82" spans="1:8" ht="15" customHeight="1" hidden="1" thickBot="1">
      <c r="A82" s="91">
        <f>'通過記録入力'!A33</f>
        <v>30</v>
      </c>
      <c r="B82" s="426">
        <f>'通過記録入力'!B33</f>
      </c>
      <c r="C82" s="124">
        <f>'通過記録入力'!C33</f>
      </c>
      <c r="D82" s="114">
        <f>'通過記録入力'!R33</f>
      </c>
      <c r="E82" s="125">
        <f>'通過記録入力'!I33</f>
        <v>0</v>
      </c>
      <c r="F82" s="451">
        <f>IF('通過記録入力'!H33=0,"",'通過記録入力'!H33)</f>
      </c>
      <c r="G82" s="125">
        <f>'区間記録処理'!G33</f>
      </c>
      <c r="H82" s="465">
        <f>IF('区間記録処理'!H33=0,"",'区間記録処理'!H33)</f>
      </c>
    </row>
    <row r="83" spans="1:8" ht="14.25" customHeight="1" hidden="1">
      <c r="A83" s="91">
        <f>'通過記録入力'!A34</f>
        <v>31</v>
      </c>
      <c r="B83" s="432">
        <f>'通過記録入力'!B34</f>
      </c>
      <c r="C83" s="126">
        <f>'通過記録入力'!C34</f>
      </c>
      <c r="D83" s="118">
        <f>'通過記録入力'!R34</f>
      </c>
      <c r="E83" s="119">
        <f>'通過記録入力'!I34</f>
        <v>0</v>
      </c>
      <c r="F83" s="452">
        <f>IF('通過記録入力'!H34=0,"",'通過記録入力'!H34)</f>
      </c>
      <c r="G83" s="119">
        <f>'区間記録処理'!G34</f>
      </c>
      <c r="H83" s="466">
        <f>IF('区間記録処理'!H34=0,"",'区間記録処理'!H34)</f>
      </c>
    </row>
    <row r="84" spans="1:8" ht="14.25" customHeight="1" hidden="1">
      <c r="A84" s="91">
        <f>'通過記録入力'!A35</f>
        <v>32</v>
      </c>
      <c r="B84" s="425">
        <f>'通過記録入力'!B35</f>
      </c>
      <c r="C84" s="121">
        <f>'通過記録入力'!C35</f>
      </c>
      <c r="D84" s="122">
        <f>'通過記録入力'!R35</f>
      </c>
      <c r="E84" s="123">
        <f>'通過記録入力'!I35</f>
        <v>0</v>
      </c>
      <c r="F84" s="450">
        <f>IF('通過記録入力'!H35=0,"",'通過記録入力'!H35)</f>
      </c>
      <c r="G84" s="123">
        <f>'区間記録処理'!G35</f>
      </c>
      <c r="H84" s="464">
        <f>IF('区間記録処理'!H35=0,"",'区間記録処理'!H35)</f>
      </c>
    </row>
    <row r="85" spans="1:8" ht="14.25" customHeight="1" hidden="1">
      <c r="A85" s="91">
        <f>'通過記録入力'!A36</f>
        <v>33</v>
      </c>
      <c r="B85" s="425">
        <f>'通過記録入力'!B36</f>
      </c>
      <c r="C85" s="121">
        <f>'通過記録入力'!C36</f>
      </c>
      <c r="D85" s="118">
        <f>'通過記録入力'!R36</f>
      </c>
      <c r="E85" s="123">
        <f>'通過記録入力'!I36</f>
        <v>0</v>
      </c>
      <c r="F85" s="450">
        <f>IF('通過記録入力'!H36=0,"",'通過記録入力'!H36)</f>
      </c>
      <c r="G85" s="123">
        <f>'区間記録処理'!G36</f>
      </c>
      <c r="H85" s="464">
        <f>IF('区間記録処理'!H36=0,"",'区間記録処理'!H36)</f>
      </c>
    </row>
    <row r="86" spans="1:8" ht="14.25" customHeight="1" hidden="1">
      <c r="A86" s="91">
        <f>'通過記録入力'!A37</f>
        <v>34</v>
      </c>
      <c r="B86" s="425">
        <f>'通過記録入力'!B37</f>
      </c>
      <c r="C86" s="121">
        <f>'通過記録入力'!C37</f>
      </c>
      <c r="D86" s="122">
        <f>'通過記録入力'!R37</f>
      </c>
      <c r="E86" s="123">
        <f>'通過記録入力'!I37</f>
        <v>0</v>
      </c>
      <c r="F86" s="450">
        <f>IF('通過記録入力'!H37=0,"",'通過記録入力'!H37)</f>
      </c>
      <c r="G86" s="123">
        <f>'区間記録処理'!G37</f>
      </c>
      <c r="H86" s="464">
        <f>IF('区間記録処理'!H37=0,"",'区間記録処理'!H37)</f>
      </c>
    </row>
    <row r="87" spans="1:8" ht="15" customHeight="1" hidden="1" thickBot="1">
      <c r="A87" s="91">
        <f>'通過記録入力'!A38</f>
        <v>35</v>
      </c>
      <c r="B87" s="426">
        <f>'通過記録入力'!B38</f>
      </c>
      <c r="C87" s="124">
        <f>'通過記録入力'!C38</f>
      </c>
      <c r="D87" s="114">
        <f>'通過記録入力'!R38</f>
      </c>
      <c r="E87" s="125">
        <f>'通過記録入力'!I38</f>
        <v>0</v>
      </c>
      <c r="F87" s="451">
        <f>IF('通過記録入力'!H38=0,"",'通過記録入力'!H38)</f>
      </c>
      <c r="G87" s="125">
        <f>'区間記録処理'!G38</f>
      </c>
      <c r="H87" s="465">
        <f>IF('区間記録処理'!H38=0,"",'区間記録処理'!H38)</f>
      </c>
    </row>
    <row r="88" spans="1:8" ht="14.25" customHeight="1" hidden="1">
      <c r="A88" s="91">
        <f>'通過記録入力'!A39</f>
        <v>36</v>
      </c>
      <c r="B88" s="432">
        <f>'通過記録入力'!B39</f>
      </c>
      <c r="C88" s="126">
        <f>'通過記録入力'!C39</f>
      </c>
      <c r="D88" s="109">
        <f>'通過記録入力'!R39</f>
      </c>
      <c r="E88" s="119">
        <f>'通過記録入力'!I39</f>
        <v>0</v>
      </c>
      <c r="F88" s="452">
        <f>IF('通過記録入力'!H39=0,"",'通過記録入力'!H39)</f>
      </c>
      <c r="G88" s="119">
        <f>'区間記録処理'!G39</f>
      </c>
      <c r="H88" s="466">
        <f>IF('区間記録処理'!H39=0,"",'区間記録処理'!H39)</f>
      </c>
    </row>
    <row r="89" spans="1:8" ht="14.25" customHeight="1" hidden="1">
      <c r="A89" s="91">
        <f>'通過記録入力'!A40</f>
        <v>37</v>
      </c>
      <c r="B89" s="425">
        <f>'通過記録入力'!B40</f>
      </c>
      <c r="C89" s="121">
        <f>'通過記録入力'!C40</f>
      </c>
      <c r="D89" s="118">
        <f>'通過記録入力'!R40</f>
      </c>
      <c r="E89" s="123">
        <f>'通過記録入力'!I40</f>
        <v>0</v>
      </c>
      <c r="F89" s="450">
        <f>IF('通過記録入力'!H40=0,"",'通過記録入力'!H40)</f>
      </c>
      <c r="G89" s="123">
        <f>'区間記録処理'!G40</f>
      </c>
      <c r="H89" s="464">
        <f>IF('区間記録処理'!H40=0,"",'区間記録処理'!H40)</f>
      </c>
    </row>
    <row r="90" spans="1:8" ht="14.25" customHeight="1" hidden="1">
      <c r="A90" s="91">
        <f>'通過記録入力'!A41</f>
        <v>38</v>
      </c>
      <c r="B90" s="425">
        <f>'通過記録入力'!B41</f>
      </c>
      <c r="C90" s="121">
        <f>'通過記録入力'!C41</f>
      </c>
      <c r="D90" s="122">
        <f>'通過記録入力'!R41</f>
      </c>
      <c r="E90" s="123">
        <f>'通過記録入力'!I41</f>
        <v>0</v>
      </c>
      <c r="F90" s="450">
        <f>IF('通過記録入力'!H41=0,"",'通過記録入力'!H41)</f>
      </c>
      <c r="G90" s="123">
        <f>'区間記録処理'!G41</f>
      </c>
      <c r="H90" s="464">
        <f>IF('区間記録処理'!H41=0,"",'区間記録処理'!H41)</f>
      </c>
    </row>
    <row r="91" spans="1:8" ht="14.25" customHeight="1" hidden="1">
      <c r="A91" s="91">
        <f>'通過記録入力'!A42</f>
        <v>39</v>
      </c>
      <c r="B91" s="425">
        <f>'通過記録入力'!B42</f>
      </c>
      <c r="C91" s="121">
        <f>'通過記録入力'!C42</f>
      </c>
      <c r="D91" s="118">
        <f>'通過記録入力'!R42</f>
      </c>
      <c r="E91" s="123">
        <f>'通過記録入力'!I42</f>
        <v>0</v>
      </c>
      <c r="F91" s="450">
        <f>IF('通過記録入力'!H42=0,"",'通過記録入力'!H42)</f>
      </c>
      <c r="G91" s="123">
        <f>'区間記録処理'!G42</f>
      </c>
      <c r="H91" s="464">
        <f>IF('区間記録処理'!H42=0,"",'区間記録処理'!H42)</f>
      </c>
    </row>
    <row r="92" spans="1:8" ht="15" customHeight="1" hidden="1" thickBot="1">
      <c r="A92" s="91">
        <f>'通過記録入力'!A43</f>
        <v>40</v>
      </c>
      <c r="B92" s="426">
        <f>'通過記録入力'!B43</f>
      </c>
      <c r="C92" s="124">
        <f>'通過記録入力'!C43</f>
      </c>
      <c r="D92" s="114">
        <f>'通過記録入力'!R43</f>
      </c>
      <c r="E92" s="125">
        <f>'通過記録入力'!I43</f>
        <v>0</v>
      </c>
      <c r="F92" s="451">
        <f>IF('通過記録入力'!H43=0,"",'通過記録入力'!H43)</f>
      </c>
      <c r="G92" s="125">
        <f>'区間記録処理'!G43</f>
      </c>
      <c r="H92" s="465">
        <f>IF('区間記録処理'!H43=0,"",'区間記録処理'!H43)</f>
      </c>
    </row>
    <row r="93" spans="1:8" ht="14.25" customHeight="1" hidden="1">
      <c r="A93" s="91">
        <f>'通過記録入力'!A44</f>
        <v>41</v>
      </c>
      <c r="B93" s="432">
        <f>'通過記録入力'!B44</f>
      </c>
      <c r="C93" s="126">
        <f>'通過記録入力'!C44</f>
      </c>
      <c r="D93" s="118">
        <f>'通過記録入力'!R44</f>
      </c>
      <c r="E93" s="119">
        <f>'通過記録入力'!I44</f>
        <v>0</v>
      </c>
      <c r="F93" s="452">
        <f>IF('通過記録入力'!H44=0,"",'通過記録入力'!H44)</f>
      </c>
      <c r="G93" s="119">
        <f>'区間記録処理'!G44</f>
      </c>
      <c r="H93" s="466">
        <f>IF('区間記録処理'!H44=0,"",'区間記録処理'!H44)</f>
      </c>
    </row>
    <row r="94" spans="1:8" ht="14.25" customHeight="1" hidden="1">
      <c r="A94" s="91">
        <f>'通過記録入力'!A45</f>
        <v>42</v>
      </c>
      <c r="B94" s="425">
        <f>'通過記録入力'!B45</f>
      </c>
      <c r="C94" s="121">
        <f>'通過記録入力'!C45</f>
      </c>
      <c r="D94" s="122">
        <f>'通過記録入力'!R45</f>
      </c>
      <c r="E94" s="123">
        <f>'通過記録入力'!I45</f>
        <v>0</v>
      </c>
      <c r="F94" s="450">
        <f>IF('通過記録入力'!H45=0,"",'通過記録入力'!H45)</f>
      </c>
      <c r="G94" s="123">
        <f>'区間記録処理'!G45</f>
      </c>
      <c r="H94" s="464">
        <f>IF('区間記録処理'!H45=0,"",'区間記録処理'!H45)</f>
      </c>
    </row>
    <row r="95" spans="1:8" ht="14.25" customHeight="1" hidden="1">
      <c r="A95" s="91">
        <f>'通過記録入力'!A46</f>
        <v>43</v>
      </c>
      <c r="B95" s="425">
        <f>'通過記録入力'!B46</f>
      </c>
      <c r="C95" s="121">
        <f>'通過記録入力'!C46</f>
      </c>
      <c r="D95" s="118">
        <f>'通過記録入力'!R46</f>
      </c>
      <c r="E95" s="123">
        <f>'通過記録入力'!I46</f>
        <v>0</v>
      </c>
      <c r="F95" s="450">
        <f>IF('通過記録入力'!H46=0,"",'通過記録入力'!H46)</f>
      </c>
      <c r="G95" s="123">
        <f>'区間記録処理'!G46</f>
      </c>
      <c r="H95" s="464">
        <f>IF('区間記録処理'!H46=0,"",'区間記録処理'!H46)</f>
      </c>
    </row>
    <row r="96" spans="1:8" ht="14.25" customHeight="1" hidden="1">
      <c r="A96" s="91">
        <f>'通過記録入力'!A47</f>
        <v>44</v>
      </c>
      <c r="B96" s="425">
        <f>'通過記録入力'!B47</f>
      </c>
      <c r="C96" s="121">
        <f>'通過記録入力'!C47</f>
      </c>
      <c r="D96" s="122">
        <f>'通過記録入力'!R47</f>
      </c>
      <c r="E96" s="123">
        <f>'通過記録入力'!I47</f>
        <v>0</v>
      </c>
      <c r="F96" s="450">
        <f>IF('通過記録入力'!H47=0,"",'通過記録入力'!H47)</f>
      </c>
      <c r="G96" s="123">
        <f>'区間記録処理'!G47</f>
      </c>
      <c r="H96" s="464">
        <f>IF('区間記録処理'!H47=0,"",'区間記録処理'!H47)</f>
      </c>
    </row>
    <row r="97" spans="1:8" ht="15" customHeight="1" hidden="1" thickBot="1">
      <c r="A97" s="91">
        <f>'通過記録入力'!A48</f>
        <v>45</v>
      </c>
      <c r="B97" s="426">
        <f>'通過記録入力'!B48</f>
      </c>
      <c r="C97" s="124">
        <f>'通過記録入力'!C48</f>
      </c>
      <c r="D97" s="114">
        <f>'通過記録入力'!R48</f>
      </c>
      <c r="E97" s="125">
        <f>'通過記録入力'!I48</f>
        <v>0</v>
      </c>
      <c r="F97" s="451">
        <f>IF('通過記録入力'!H48=0,"",'通過記録入力'!H48)</f>
      </c>
      <c r="G97" s="125">
        <f>'区間記録処理'!G48</f>
      </c>
      <c r="H97" s="465">
        <f>IF('区間記録処理'!H48=0,"",'区間記録処理'!H48)</f>
      </c>
    </row>
  </sheetData>
  <mergeCells count="1">
    <mergeCell ref="B2:C2"/>
  </mergeCells>
  <dataValidations count="1">
    <dataValidation allowBlank="1" showInputMessage="1" showErrorMessage="1" errorTitle="注意！" error="このセルの内容は変更できません。" sqref="E2:F65536 E1 G1:IV65536 A1:B65536 D1:D65536 C1 C3:C65536"/>
  </dataValidations>
  <printOptions horizontalCentered="1"/>
  <pageMargins left="0.3937007874015748" right="0.3937007874015748" top="0.3937007874015748" bottom="0.3937007874015748" header="0" footer="0"/>
  <pageSetup orientation="portrait" paperSize="9" scale="89" r:id="rId2"/>
  <drawing r:id="rId1"/>
</worksheet>
</file>

<file path=xl/worksheets/sheet8.xml><?xml version="1.0" encoding="utf-8"?>
<worksheet xmlns="http://schemas.openxmlformats.org/spreadsheetml/2006/main" xmlns:r="http://schemas.openxmlformats.org/officeDocument/2006/relationships">
  <sheetPr codeName="Sheet16"/>
  <dimension ref="A1:J97"/>
  <sheetViews>
    <sheetView showGridLines="0" showZeros="0" showOutlineSymbols="0" view="pageBreakPreview" zoomScale="60" workbookViewId="0" topLeftCell="A1">
      <selection activeCell="A1" sqref="A1"/>
    </sheetView>
  </sheetViews>
  <sheetFormatPr defaultColWidth="8.796875" defaultRowHeight="15"/>
  <cols>
    <col min="1" max="1" width="0.8984375" style="91" customWidth="1"/>
    <col min="2" max="2" width="4.59765625" style="195" customWidth="1"/>
    <col min="3" max="3" width="10.3984375" style="91" customWidth="1"/>
    <col min="4" max="4" width="22.5" style="91" customWidth="1"/>
    <col min="5" max="5" width="10.59765625" style="91" customWidth="1"/>
    <col min="6" max="6" width="5.5" style="195" bestFit="1" customWidth="1"/>
    <col min="7" max="7" width="10.59765625" style="91" customWidth="1"/>
    <col min="8" max="8" width="5.5" style="195" bestFit="1" customWidth="1"/>
    <col min="9" max="9" width="1.59765625" style="91" customWidth="1"/>
    <col min="10" max="10" width="15.59765625" style="91" customWidth="1"/>
    <col min="11" max="16384" width="10.59765625" style="91" customWidth="1"/>
  </cols>
  <sheetData>
    <row r="1" spans="2:8" ht="21.75" thickBot="1">
      <c r="B1" s="309" t="s">
        <v>1083</v>
      </c>
      <c r="C1" s="309"/>
      <c r="D1" s="309"/>
      <c r="E1" s="308" t="str">
        <f>'参加ﾁｰﾑ一覧表'!$E$2</f>
        <v>滋賀県中学校駅伝競走大会</v>
      </c>
      <c r="F1" s="433"/>
      <c r="G1" s="309"/>
      <c r="H1" s="302"/>
    </row>
    <row r="2" spans="2:10" s="324" customFormat="1" ht="24" customHeight="1" thickBot="1">
      <c r="B2" s="362" t="s">
        <v>162</v>
      </c>
      <c r="C2" s="363"/>
      <c r="D2" s="323" t="s">
        <v>163</v>
      </c>
      <c r="E2" s="327" t="s">
        <v>415</v>
      </c>
      <c r="F2" s="326"/>
      <c r="G2" s="327" t="s">
        <v>416</v>
      </c>
      <c r="H2" s="326"/>
      <c r="J2" s="323" t="s">
        <v>1099</v>
      </c>
    </row>
    <row r="3" spans="1:10" s="334" customFormat="1" ht="24" customHeight="1" thickTop="1">
      <c r="A3" s="334">
        <v>1</v>
      </c>
      <c r="B3" s="417" t="s">
        <v>1125</v>
      </c>
      <c r="C3" s="366" t="s">
        <v>1125</v>
      </c>
      <c r="D3" s="367" t="s">
        <v>1125</v>
      </c>
      <c r="E3" s="380">
        <v>0</v>
      </c>
      <c r="F3" s="442" t="s">
        <v>1125</v>
      </c>
      <c r="G3" s="369" t="s">
        <v>1125</v>
      </c>
      <c r="H3" s="456" t="s">
        <v>1125</v>
      </c>
      <c r="J3" s="335"/>
    </row>
    <row r="4" spans="1:10" s="334" customFormat="1" ht="24" customHeight="1" thickBot="1">
      <c r="A4" s="334">
        <v>2</v>
      </c>
      <c r="B4" s="418" t="s">
        <v>1125</v>
      </c>
      <c r="C4" s="370" t="s">
        <v>1125</v>
      </c>
      <c r="D4" s="371" t="s">
        <v>1125</v>
      </c>
      <c r="E4" s="373">
        <v>0</v>
      </c>
      <c r="F4" s="443" t="s">
        <v>1125</v>
      </c>
      <c r="G4" s="373" t="s">
        <v>1125</v>
      </c>
      <c r="H4" s="457" t="s">
        <v>1125</v>
      </c>
      <c r="J4" s="338"/>
    </row>
    <row r="5" spans="1:8" s="334" customFormat="1" ht="24" customHeight="1" thickBot="1">
      <c r="A5" s="334">
        <v>3</v>
      </c>
      <c r="B5" s="418" t="s">
        <v>1125</v>
      </c>
      <c r="C5" s="370" t="s">
        <v>1125</v>
      </c>
      <c r="D5" s="371" t="s">
        <v>1125</v>
      </c>
      <c r="E5" s="373">
        <v>0</v>
      </c>
      <c r="F5" s="443" t="s">
        <v>1125</v>
      </c>
      <c r="G5" s="373" t="s">
        <v>1125</v>
      </c>
      <c r="H5" s="457" t="s">
        <v>1125</v>
      </c>
    </row>
    <row r="6" spans="1:10" s="334" customFormat="1" ht="24" customHeight="1" thickBot="1">
      <c r="A6" s="334">
        <v>4</v>
      </c>
      <c r="B6" s="418" t="s">
        <v>1125</v>
      </c>
      <c r="C6" s="370" t="s">
        <v>1125</v>
      </c>
      <c r="D6" s="371" t="s">
        <v>1125</v>
      </c>
      <c r="E6" s="373">
        <v>0</v>
      </c>
      <c r="F6" s="443" t="s">
        <v>1125</v>
      </c>
      <c r="G6" s="373" t="s">
        <v>1125</v>
      </c>
      <c r="H6" s="457" t="s">
        <v>1125</v>
      </c>
      <c r="J6" s="339" t="s">
        <v>1096</v>
      </c>
    </row>
    <row r="7" spans="1:10" s="334" customFormat="1" ht="24" customHeight="1" thickBot="1" thickTop="1">
      <c r="A7" s="334">
        <v>5</v>
      </c>
      <c r="B7" s="419" t="s">
        <v>1125</v>
      </c>
      <c r="C7" s="374" t="s">
        <v>1125</v>
      </c>
      <c r="D7" s="375" t="s">
        <v>1125</v>
      </c>
      <c r="E7" s="377">
        <v>0</v>
      </c>
      <c r="F7" s="444" t="s">
        <v>1125</v>
      </c>
      <c r="G7" s="377" t="s">
        <v>1125</v>
      </c>
      <c r="H7" s="458" t="s">
        <v>1125</v>
      </c>
      <c r="J7" s="344"/>
    </row>
    <row r="8" spans="1:10" s="334" customFormat="1" ht="24" customHeight="1">
      <c r="A8" s="334">
        <v>6</v>
      </c>
      <c r="B8" s="420" t="s">
        <v>1125</v>
      </c>
      <c r="C8" s="378" t="s">
        <v>1125</v>
      </c>
      <c r="D8" s="379" t="s">
        <v>1125</v>
      </c>
      <c r="E8" s="380">
        <v>0</v>
      </c>
      <c r="F8" s="445" t="s">
        <v>1125</v>
      </c>
      <c r="G8" s="380" t="s">
        <v>1125</v>
      </c>
      <c r="H8" s="459" t="s">
        <v>1125</v>
      </c>
      <c r="J8" s="346"/>
    </row>
    <row r="9" spans="1:10" s="334" customFormat="1" ht="24" customHeight="1">
      <c r="A9" s="334">
        <v>7</v>
      </c>
      <c r="B9" s="418" t="s">
        <v>1125</v>
      </c>
      <c r="C9" s="370" t="s">
        <v>1125</v>
      </c>
      <c r="D9" s="371" t="s">
        <v>1125</v>
      </c>
      <c r="E9" s="373">
        <v>0</v>
      </c>
      <c r="F9" s="443" t="s">
        <v>1125</v>
      </c>
      <c r="G9" s="373" t="s">
        <v>1125</v>
      </c>
      <c r="H9" s="457" t="s">
        <v>1125</v>
      </c>
      <c r="J9" s="346"/>
    </row>
    <row r="10" spans="1:10" s="334" customFormat="1" ht="24" customHeight="1">
      <c r="A10" s="334">
        <v>8</v>
      </c>
      <c r="B10" s="418" t="s">
        <v>1125</v>
      </c>
      <c r="C10" s="370" t="s">
        <v>1125</v>
      </c>
      <c r="D10" s="371" t="s">
        <v>1125</v>
      </c>
      <c r="E10" s="373">
        <v>0</v>
      </c>
      <c r="F10" s="443" t="s">
        <v>1125</v>
      </c>
      <c r="G10" s="373" t="s">
        <v>1125</v>
      </c>
      <c r="H10" s="457" t="s">
        <v>1125</v>
      </c>
      <c r="J10" s="346"/>
    </row>
    <row r="11" spans="1:10" s="334" customFormat="1" ht="24" customHeight="1">
      <c r="A11" s="334">
        <v>9</v>
      </c>
      <c r="B11" s="418" t="s">
        <v>1125</v>
      </c>
      <c r="C11" s="370" t="s">
        <v>1125</v>
      </c>
      <c r="D11" s="371" t="s">
        <v>1125</v>
      </c>
      <c r="E11" s="373">
        <v>0</v>
      </c>
      <c r="F11" s="443" t="s">
        <v>1125</v>
      </c>
      <c r="G11" s="373" t="s">
        <v>1125</v>
      </c>
      <c r="H11" s="457" t="s">
        <v>1125</v>
      </c>
      <c r="J11" s="346"/>
    </row>
    <row r="12" spans="1:10" s="334" customFormat="1" ht="24" customHeight="1" thickBot="1">
      <c r="A12" s="334">
        <v>10</v>
      </c>
      <c r="B12" s="419" t="s">
        <v>1125</v>
      </c>
      <c r="C12" s="374" t="s">
        <v>1125</v>
      </c>
      <c r="D12" s="375" t="s">
        <v>1125</v>
      </c>
      <c r="E12" s="377">
        <v>0</v>
      </c>
      <c r="F12" s="444" t="s">
        <v>1125</v>
      </c>
      <c r="G12" s="377" t="s">
        <v>1125</v>
      </c>
      <c r="H12" s="458" t="s">
        <v>1125</v>
      </c>
      <c r="J12" s="347"/>
    </row>
    <row r="13" spans="1:8" s="334" customFormat="1" ht="24" customHeight="1" thickBot="1">
      <c r="A13" s="334">
        <v>11</v>
      </c>
      <c r="B13" s="420" t="s">
        <v>1125</v>
      </c>
      <c r="C13" s="378" t="s">
        <v>1125</v>
      </c>
      <c r="D13" s="379" t="s">
        <v>1125</v>
      </c>
      <c r="E13" s="380">
        <v>0</v>
      </c>
      <c r="F13" s="445" t="s">
        <v>1125</v>
      </c>
      <c r="G13" s="380" t="s">
        <v>1125</v>
      </c>
      <c r="H13" s="459" t="s">
        <v>1125</v>
      </c>
    </row>
    <row r="14" spans="1:10" s="334" customFormat="1" ht="24" customHeight="1" thickBot="1">
      <c r="A14" s="334">
        <v>12</v>
      </c>
      <c r="B14" s="418" t="s">
        <v>1125</v>
      </c>
      <c r="C14" s="370" t="s">
        <v>1125</v>
      </c>
      <c r="D14" s="371" t="s">
        <v>1125</v>
      </c>
      <c r="E14" s="373">
        <v>0</v>
      </c>
      <c r="F14" s="443" t="s">
        <v>1125</v>
      </c>
      <c r="G14" s="373" t="s">
        <v>1125</v>
      </c>
      <c r="H14" s="457" t="s">
        <v>1125</v>
      </c>
      <c r="J14" s="339" t="s">
        <v>654</v>
      </c>
    </row>
    <row r="15" spans="1:10" s="334" customFormat="1" ht="24" customHeight="1" thickTop="1">
      <c r="A15" s="334">
        <v>13</v>
      </c>
      <c r="B15" s="418" t="s">
        <v>1125</v>
      </c>
      <c r="C15" s="370" t="s">
        <v>1125</v>
      </c>
      <c r="D15" s="371" t="s">
        <v>1125</v>
      </c>
      <c r="E15" s="373">
        <v>0</v>
      </c>
      <c r="F15" s="443" t="s">
        <v>1125</v>
      </c>
      <c r="G15" s="373" t="s">
        <v>1125</v>
      </c>
      <c r="H15" s="457" t="s">
        <v>1125</v>
      </c>
      <c r="J15" s="348"/>
    </row>
    <row r="16" spans="1:10" s="334" customFormat="1" ht="24" customHeight="1" thickBot="1">
      <c r="A16" s="334">
        <v>14</v>
      </c>
      <c r="B16" s="418" t="s">
        <v>1125</v>
      </c>
      <c r="C16" s="370" t="s">
        <v>1125</v>
      </c>
      <c r="D16" s="371" t="s">
        <v>1125</v>
      </c>
      <c r="E16" s="373">
        <v>0</v>
      </c>
      <c r="F16" s="443" t="s">
        <v>1125</v>
      </c>
      <c r="G16" s="373" t="s">
        <v>1125</v>
      </c>
      <c r="H16" s="457" t="s">
        <v>1125</v>
      </c>
      <c r="J16" s="349"/>
    </row>
    <row r="17" spans="1:8" s="334" customFormat="1" ht="24" customHeight="1" thickBot="1">
      <c r="A17" s="334">
        <v>15</v>
      </c>
      <c r="B17" s="419" t="s">
        <v>1125</v>
      </c>
      <c r="C17" s="374" t="s">
        <v>1125</v>
      </c>
      <c r="D17" s="375" t="s">
        <v>1125</v>
      </c>
      <c r="E17" s="377">
        <v>0</v>
      </c>
      <c r="F17" s="444" t="s">
        <v>1125</v>
      </c>
      <c r="G17" s="377" t="s">
        <v>1125</v>
      </c>
      <c r="H17" s="458" t="s">
        <v>1125</v>
      </c>
    </row>
    <row r="18" spans="1:8" s="334" customFormat="1" ht="24" customHeight="1">
      <c r="A18" s="334">
        <v>16</v>
      </c>
      <c r="B18" s="420" t="s">
        <v>1125</v>
      </c>
      <c r="C18" s="378" t="s">
        <v>1125</v>
      </c>
      <c r="D18" s="379" t="s">
        <v>1125</v>
      </c>
      <c r="E18" s="380">
        <v>0</v>
      </c>
      <c r="F18" s="445" t="s">
        <v>1125</v>
      </c>
      <c r="G18" s="380" t="s">
        <v>1125</v>
      </c>
      <c r="H18" s="459" t="s">
        <v>1125</v>
      </c>
    </row>
    <row r="19" spans="1:8" s="334" customFormat="1" ht="24" customHeight="1">
      <c r="A19" s="334">
        <v>17</v>
      </c>
      <c r="B19" s="418" t="s">
        <v>1125</v>
      </c>
      <c r="C19" s="370" t="s">
        <v>1125</v>
      </c>
      <c r="D19" s="371" t="s">
        <v>1125</v>
      </c>
      <c r="E19" s="373">
        <v>0</v>
      </c>
      <c r="F19" s="443" t="s">
        <v>1125</v>
      </c>
      <c r="G19" s="373" t="s">
        <v>1125</v>
      </c>
      <c r="H19" s="457" t="s">
        <v>1125</v>
      </c>
    </row>
    <row r="20" spans="1:8" s="334" customFormat="1" ht="24" customHeight="1">
      <c r="A20" s="334">
        <v>18</v>
      </c>
      <c r="B20" s="418" t="s">
        <v>1125</v>
      </c>
      <c r="C20" s="370" t="s">
        <v>1125</v>
      </c>
      <c r="D20" s="371" t="s">
        <v>1125</v>
      </c>
      <c r="E20" s="373">
        <v>0</v>
      </c>
      <c r="F20" s="443" t="s">
        <v>1125</v>
      </c>
      <c r="G20" s="373" t="s">
        <v>1125</v>
      </c>
      <c r="H20" s="457" t="s">
        <v>1125</v>
      </c>
    </row>
    <row r="21" spans="1:8" s="334" customFormat="1" ht="24" customHeight="1">
      <c r="A21" s="334">
        <v>19</v>
      </c>
      <c r="B21" s="418" t="s">
        <v>1125</v>
      </c>
      <c r="C21" s="370" t="s">
        <v>1125</v>
      </c>
      <c r="D21" s="371" t="s">
        <v>1125</v>
      </c>
      <c r="E21" s="373">
        <v>0</v>
      </c>
      <c r="F21" s="443" t="s">
        <v>1125</v>
      </c>
      <c r="G21" s="373" t="s">
        <v>1125</v>
      </c>
      <c r="H21" s="457" t="s">
        <v>1125</v>
      </c>
    </row>
    <row r="22" spans="1:8" s="334" customFormat="1" ht="24" customHeight="1" thickBot="1">
      <c r="A22" s="334">
        <v>20</v>
      </c>
      <c r="B22" s="419" t="s">
        <v>1125</v>
      </c>
      <c r="C22" s="374" t="s">
        <v>1125</v>
      </c>
      <c r="D22" s="375" t="s">
        <v>1125</v>
      </c>
      <c r="E22" s="377">
        <v>0</v>
      </c>
      <c r="F22" s="444" t="s">
        <v>1125</v>
      </c>
      <c r="G22" s="377" t="s">
        <v>1125</v>
      </c>
      <c r="H22" s="458" t="s">
        <v>1125</v>
      </c>
    </row>
    <row r="23" spans="1:8" s="334" customFormat="1" ht="24" customHeight="1">
      <c r="A23" s="334">
        <v>21</v>
      </c>
      <c r="B23" s="420" t="s">
        <v>1125</v>
      </c>
      <c r="C23" s="378" t="s">
        <v>1125</v>
      </c>
      <c r="D23" s="379" t="s">
        <v>1125</v>
      </c>
      <c r="E23" s="380">
        <v>0</v>
      </c>
      <c r="F23" s="445" t="s">
        <v>1125</v>
      </c>
      <c r="G23" s="380" t="s">
        <v>1125</v>
      </c>
      <c r="H23" s="459" t="s">
        <v>1125</v>
      </c>
    </row>
    <row r="24" spans="1:8" s="334" customFormat="1" ht="24" customHeight="1">
      <c r="A24" s="334">
        <v>22</v>
      </c>
      <c r="B24" s="418" t="s">
        <v>1125</v>
      </c>
      <c r="C24" s="370" t="s">
        <v>1125</v>
      </c>
      <c r="D24" s="371" t="s">
        <v>1125</v>
      </c>
      <c r="E24" s="373">
        <v>0</v>
      </c>
      <c r="F24" s="443" t="s">
        <v>1125</v>
      </c>
      <c r="G24" s="373" t="s">
        <v>1125</v>
      </c>
      <c r="H24" s="457" t="s">
        <v>1125</v>
      </c>
    </row>
    <row r="25" spans="1:8" s="334" customFormat="1" ht="24" customHeight="1">
      <c r="A25" s="334">
        <v>23</v>
      </c>
      <c r="B25" s="418" t="s">
        <v>1125</v>
      </c>
      <c r="C25" s="370" t="s">
        <v>1125</v>
      </c>
      <c r="D25" s="371" t="s">
        <v>1125</v>
      </c>
      <c r="E25" s="373">
        <v>0</v>
      </c>
      <c r="F25" s="443" t="s">
        <v>1125</v>
      </c>
      <c r="G25" s="373" t="s">
        <v>1125</v>
      </c>
      <c r="H25" s="457" t="s">
        <v>1125</v>
      </c>
    </row>
    <row r="26" spans="1:8" s="334" customFormat="1" ht="24" customHeight="1">
      <c r="A26" s="334">
        <v>24</v>
      </c>
      <c r="B26" s="418" t="s">
        <v>1125</v>
      </c>
      <c r="C26" s="370" t="s">
        <v>1125</v>
      </c>
      <c r="D26" s="371" t="s">
        <v>1125</v>
      </c>
      <c r="E26" s="373">
        <v>0</v>
      </c>
      <c r="F26" s="443" t="s">
        <v>1125</v>
      </c>
      <c r="G26" s="373" t="s">
        <v>1125</v>
      </c>
      <c r="H26" s="457" t="s">
        <v>1125</v>
      </c>
    </row>
    <row r="27" spans="1:8" s="334" customFormat="1" ht="24" customHeight="1" thickBot="1">
      <c r="A27" s="334">
        <v>25</v>
      </c>
      <c r="B27" s="419" t="s">
        <v>1125</v>
      </c>
      <c r="C27" s="374" t="s">
        <v>1125</v>
      </c>
      <c r="D27" s="375" t="s">
        <v>1125</v>
      </c>
      <c r="E27" s="377">
        <v>0</v>
      </c>
      <c r="F27" s="444" t="s">
        <v>1125</v>
      </c>
      <c r="G27" s="377" t="s">
        <v>1125</v>
      </c>
      <c r="H27" s="458" t="s">
        <v>1125</v>
      </c>
    </row>
    <row r="28" spans="1:8" s="334" customFormat="1" ht="24" customHeight="1">
      <c r="A28" s="334">
        <v>26</v>
      </c>
      <c r="B28" s="420" t="s">
        <v>1125</v>
      </c>
      <c r="C28" s="378" t="s">
        <v>1125</v>
      </c>
      <c r="D28" s="379" t="s">
        <v>1125</v>
      </c>
      <c r="E28" s="380">
        <v>0</v>
      </c>
      <c r="F28" s="445" t="s">
        <v>1125</v>
      </c>
      <c r="G28" s="380" t="s">
        <v>1125</v>
      </c>
      <c r="H28" s="459" t="s">
        <v>1125</v>
      </c>
    </row>
    <row r="29" spans="1:8" s="334" customFormat="1" ht="24" customHeight="1">
      <c r="A29" s="334">
        <v>27</v>
      </c>
      <c r="B29" s="418" t="s">
        <v>1125</v>
      </c>
      <c r="C29" s="370" t="s">
        <v>1125</v>
      </c>
      <c r="D29" s="371" t="s">
        <v>1125</v>
      </c>
      <c r="E29" s="373">
        <v>0</v>
      </c>
      <c r="F29" s="443" t="s">
        <v>1125</v>
      </c>
      <c r="G29" s="373" t="s">
        <v>1125</v>
      </c>
      <c r="H29" s="457" t="s">
        <v>1125</v>
      </c>
    </row>
    <row r="30" spans="1:8" s="334" customFormat="1" ht="24" customHeight="1">
      <c r="A30" s="334">
        <v>28</v>
      </c>
      <c r="B30" s="418" t="s">
        <v>1125</v>
      </c>
      <c r="C30" s="370" t="s">
        <v>1125</v>
      </c>
      <c r="D30" s="371" t="s">
        <v>1125</v>
      </c>
      <c r="E30" s="373">
        <v>0</v>
      </c>
      <c r="F30" s="443" t="s">
        <v>1125</v>
      </c>
      <c r="G30" s="373" t="s">
        <v>1125</v>
      </c>
      <c r="H30" s="457" t="s">
        <v>1125</v>
      </c>
    </row>
    <row r="31" spans="1:8" s="334" customFormat="1" ht="24" customHeight="1">
      <c r="A31" s="334">
        <v>29</v>
      </c>
      <c r="B31" s="418" t="s">
        <v>1125</v>
      </c>
      <c r="C31" s="370" t="s">
        <v>1125</v>
      </c>
      <c r="D31" s="371" t="s">
        <v>1125</v>
      </c>
      <c r="E31" s="373">
        <v>0</v>
      </c>
      <c r="F31" s="443" t="s">
        <v>1125</v>
      </c>
      <c r="G31" s="373" t="s">
        <v>1125</v>
      </c>
      <c r="H31" s="457" t="s">
        <v>1125</v>
      </c>
    </row>
    <row r="32" spans="1:8" s="334" customFormat="1" ht="24" customHeight="1" thickBot="1">
      <c r="A32" s="334">
        <v>30</v>
      </c>
      <c r="B32" s="419" t="s">
        <v>1125</v>
      </c>
      <c r="C32" s="374" t="s">
        <v>1125</v>
      </c>
      <c r="D32" s="375" t="s">
        <v>1125</v>
      </c>
      <c r="E32" s="377">
        <v>0</v>
      </c>
      <c r="F32" s="444" t="s">
        <v>1125</v>
      </c>
      <c r="G32" s="377" t="s">
        <v>1125</v>
      </c>
      <c r="H32" s="458" t="s">
        <v>1125</v>
      </c>
    </row>
    <row r="33" spans="1:8" s="334" customFormat="1" ht="24" customHeight="1">
      <c r="A33" s="334">
        <v>31</v>
      </c>
      <c r="B33" s="420" t="s">
        <v>1125</v>
      </c>
      <c r="C33" s="378" t="s">
        <v>1125</v>
      </c>
      <c r="D33" s="379" t="s">
        <v>1125</v>
      </c>
      <c r="E33" s="380">
        <v>0</v>
      </c>
      <c r="F33" s="445" t="s">
        <v>1125</v>
      </c>
      <c r="G33" s="380" t="s">
        <v>1125</v>
      </c>
      <c r="H33" s="459" t="s">
        <v>1125</v>
      </c>
    </row>
    <row r="34" spans="1:8" s="334" customFormat="1" ht="24" customHeight="1">
      <c r="A34" s="334">
        <v>32</v>
      </c>
      <c r="B34" s="418" t="s">
        <v>1125</v>
      </c>
      <c r="C34" s="370" t="s">
        <v>1125</v>
      </c>
      <c r="D34" s="371" t="s">
        <v>1125</v>
      </c>
      <c r="E34" s="373">
        <v>0</v>
      </c>
      <c r="F34" s="443" t="s">
        <v>1125</v>
      </c>
      <c r="G34" s="373" t="s">
        <v>1125</v>
      </c>
      <c r="H34" s="457" t="s">
        <v>1125</v>
      </c>
    </row>
    <row r="35" spans="1:8" s="334" customFormat="1" ht="24" customHeight="1">
      <c r="A35" s="334">
        <v>33</v>
      </c>
      <c r="B35" s="418" t="s">
        <v>1125</v>
      </c>
      <c r="C35" s="370" t="s">
        <v>1125</v>
      </c>
      <c r="D35" s="371" t="s">
        <v>1125</v>
      </c>
      <c r="E35" s="373">
        <v>0</v>
      </c>
      <c r="F35" s="443" t="s">
        <v>1125</v>
      </c>
      <c r="G35" s="373" t="s">
        <v>1125</v>
      </c>
      <c r="H35" s="457" t="s">
        <v>1125</v>
      </c>
    </row>
    <row r="36" spans="1:8" s="334" customFormat="1" ht="24" customHeight="1">
      <c r="A36" s="334">
        <v>34</v>
      </c>
      <c r="B36" s="418" t="s">
        <v>1125</v>
      </c>
      <c r="C36" s="370" t="s">
        <v>1125</v>
      </c>
      <c r="D36" s="371" t="s">
        <v>1125</v>
      </c>
      <c r="E36" s="373">
        <v>0</v>
      </c>
      <c r="F36" s="443" t="s">
        <v>1125</v>
      </c>
      <c r="G36" s="373" t="s">
        <v>1125</v>
      </c>
      <c r="H36" s="457" t="s">
        <v>1125</v>
      </c>
    </row>
    <row r="37" spans="1:8" s="334" customFormat="1" ht="24" customHeight="1" thickBot="1">
      <c r="A37" s="334">
        <v>35</v>
      </c>
      <c r="B37" s="419" t="s">
        <v>1125</v>
      </c>
      <c r="C37" s="374" t="s">
        <v>1125</v>
      </c>
      <c r="D37" s="375" t="s">
        <v>1125</v>
      </c>
      <c r="E37" s="377">
        <v>0</v>
      </c>
      <c r="F37" s="444" t="s">
        <v>1125</v>
      </c>
      <c r="G37" s="377" t="s">
        <v>1125</v>
      </c>
      <c r="H37" s="458" t="s">
        <v>1125</v>
      </c>
    </row>
    <row r="38" spans="1:8" s="355" customFormat="1" ht="14.25">
      <c r="A38" s="355">
        <v>36</v>
      </c>
      <c r="B38" s="421" t="s">
        <v>1125</v>
      </c>
      <c r="C38" s="383" t="s">
        <v>1125</v>
      </c>
      <c r="D38" s="384" t="s">
        <v>1125</v>
      </c>
      <c r="E38" s="386">
        <v>0</v>
      </c>
      <c r="F38" s="446" t="s">
        <v>1125</v>
      </c>
      <c r="G38" s="386" t="s">
        <v>1125</v>
      </c>
      <c r="H38" s="460" t="s">
        <v>1125</v>
      </c>
    </row>
    <row r="39" spans="1:8" s="355" customFormat="1" ht="14.25">
      <c r="A39" s="355">
        <v>37</v>
      </c>
      <c r="B39" s="422" t="s">
        <v>1125</v>
      </c>
      <c r="C39" s="387" t="s">
        <v>1125</v>
      </c>
      <c r="D39" s="388" t="s">
        <v>1125</v>
      </c>
      <c r="E39" s="390">
        <v>0</v>
      </c>
      <c r="F39" s="447" t="s">
        <v>1125</v>
      </c>
      <c r="G39" s="390" t="s">
        <v>1125</v>
      </c>
      <c r="H39" s="461" t="s">
        <v>1125</v>
      </c>
    </row>
    <row r="40" spans="1:8" s="355" customFormat="1" ht="14.25">
      <c r="A40" s="355">
        <v>38</v>
      </c>
      <c r="B40" s="422" t="s">
        <v>1125</v>
      </c>
      <c r="C40" s="387" t="s">
        <v>1125</v>
      </c>
      <c r="D40" s="388" t="s">
        <v>1125</v>
      </c>
      <c r="E40" s="390">
        <v>0</v>
      </c>
      <c r="F40" s="447" t="s">
        <v>1125</v>
      </c>
      <c r="G40" s="390" t="s">
        <v>1125</v>
      </c>
      <c r="H40" s="461" t="s">
        <v>1125</v>
      </c>
    </row>
    <row r="41" spans="1:8" s="355" customFormat="1" ht="14.25">
      <c r="A41" s="355">
        <v>39</v>
      </c>
      <c r="B41" s="422" t="s">
        <v>1125</v>
      </c>
      <c r="C41" s="387" t="s">
        <v>1125</v>
      </c>
      <c r="D41" s="388" t="s">
        <v>1125</v>
      </c>
      <c r="E41" s="390">
        <v>0</v>
      </c>
      <c r="F41" s="447" t="s">
        <v>1125</v>
      </c>
      <c r="G41" s="390" t="s">
        <v>1125</v>
      </c>
      <c r="H41" s="461" t="s">
        <v>1125</v>
      </c>
    </row>
    <row r="42" spans="1:8" s="355" customFormat="1" ht="15" thickBot="1">
      <c r="A42" s="355">
        <v>40</v>
      </c>
      <c r="B42" s="423" t="s">
        <v>1125</v>
      </c>
      <c r="C42" s="391" t="s">
        <v>1125</v>
      </c>
      <c r="D42" s="392" t="s">
        <v>1125</v>
      </c>
      <c r="E42" s="394">
        <v>0</v>
      </c>
      <c r="F42" s="448" t="s">
        <v>1125</v>
      </c>
      <c r="G42" s="394" t="s">
        <v>1125</v>
      </c>
      <c r="H42" s="462" t="s">
        <v>1125</v>
      </c>
    </row>
    <row r="43" spans="1:8" s="355" customFormat="1" ht="14.25">
      <c r="A43" s="355">
        <v>41</v>
      </c>
      <c r="B43" s="421" t="s">
        <v>1125</v>
      </c>
      <c r="C43" s="383" t="s">
        <v>1125</v>
      </c>
      <c r="D43" s="384" t="s">
        <v>1125</v>
      </c>
      <c r="E43" s="386">
        <v>0</v>
      </c>
      <c r="F43" s="446" t="s">
        <v>1125</v>
      </c>
      <c r="G43" s="386" t="s">
        <v>1125</v>
      </c>
      <c r="H43" s="460" t="s">
        <v>1125</v>
      </c>
    </row>
    <row r="44" spans="1:8" s="355" customFormat="1" ht="14.25">
      <c r="A44" s="355">
        <v>42</v>
      </c>
      <c r="B44" s="422" t="s">
        <v>1125</v>
      </c>
      <c r="C44" s="387" t="s">
        <v>1125</v>
      </c>
      <c r="D44" s="388" t="s">
        <v>1125</v>
      </c>
      <c r="E44" s="390">
        <v>0</v>
      </c>
      <c r="F44" s="447" t="s">
        <v>1125</v>
      </c>
      <c r="G44" s="390" t="s">
        <v>1125</v>
      </c>
      <c r="H44" s="461" t="s">
        <v>1125</v>
      </c>
    </row>
    <row r="45" spans="1:8" s="355" customFormat="1" ht="14.25">
      <c r="A45" s="355">
        <v>43</v>
      </c>
      <c r="B45" s="422" t="s">
        <v>1125</v>
      </c>
      <c r="C45" s="387" t="s">
        <v>1125</v>
      </c>
      <c r="D45" s="388" t="s">
        <v>1125</v>
      </c>
      <c r="E45" s="390">
        <v>0</v>
      </c>
      <c r="F45" s="447" t="s">
        <v>1125</v>
      </c>
      <c r="G45" s="390" t="s">
        <v>1125</v>
      </c>
      <c r="H45" s="461" t="s">
        <v>1125</v>
      </c>
    </row>
    <row r="46" spans="1:8" s="355" customFormat="1" ht="14.25">
      <c r="A46" s="355">
        <v>44</v>
      </c>
      <c r="B46" s="422" t="s">
        <v>1125</v>
      </c>
      <c r="C46" s="387" t="s">
        <v>1125</v>
      </c>
      <c r="D46" s="388" t="s">
        <v>1125</v>
      </c>
      <c r="E46" s="390">
        <v>0</v>
      </c>
      <c r="F46" s="447" t="s">
        <v>1125</v>
      </c>
      <c r="G46" s="390" t="s">
        <v>1125</v>
      </c>
      <c r="H46" s="461" t="s">
        <v>1125</v>
      </c>
    </row>
    <row r="47" spans="1:8" s="355" customFormat="1" ht="15" thickBot="1">
      <c r="A47" s="355">
        <v>45</v>
      </c>
      <c r="B47" s="423" t="s">
        <v>1125</v>
      </c>
      <c r="C47" s="391" t="s">
        <v>1125</v>
      </c>
      <c r="D47" s="392" t="s">
        <v>1125</v>
      </c>
      <c r="E47" s="394">
        <v>0</v>
      </c>
      <c r="F47" s="448" t="s">
        <v>1125</v>
      </c>
      <c r="G47" s="394" t="s">
        <v>1125</v>
      </c>
      <c r="H47" s="462" t="s">
        <v>1125</v>
      </c>
    </row>
    <row r="51" spans="2:8" ht="21.75" customHeight="1" hidden="1" thickBot="1">
      <c r="B51" s="302" t="s">
        <v>1083</v>
      </c>
      <c r="C51" s="302"/>
      <c r="D51" s="302"/>
      <c r="E51" s="302"/>
      <c r="F51" s="302"/>
      <c r="G51" s="302"/>
      <c r="H51" s="302"/>
    </row>
    <row r="52" spans="2:8" ht="15" customHeight="1" hidden="1" thickBot="1">
      <c r="B52" s="304" t="s">
        <v>873</v>
      </c>
      <c r="C52" s="305"/>
      <c r="D52" s="93" t="s">
        <v>1007</v>
      </c>
      <c r="E52" s="306" t="s">
        <v>415</v>
      </c>
      <c r="F52" s="92"/>
      <c r="G52" s="306" t="s">
        <v>416</v>
      </c>
      <c r="H52" s="92"/>
    </row>
    <row r="53" spans="1:8" ht="15" customHeight="1" hidden="1" thickTop="1">
      <c r="A53" s="91">
        <f>'通過記録入力'!A4</f>
        <v>1</v>
      </c>
      <c r="B53" s="424">
        <f>'通過記録入力'!B4</f>
      </c>
      <c r="C53" s="127">
        <f>'通過記録入力'!C4</f>
      </c>
      <c r="D53" s="128">
        <f>'通過記録入力'!S4</f>
      </c>
      <c r="E53" s="119">
        <f>'通過記録入力'!K4</f>
        <v>0</v>
      </c>
      <c r="F53" s="449">
        <f>IF('通過記録入力'!J4=0,"",'通過記録入力'!J4)</f>
      </c>
      <c r="G53" s="120">
        <f>'区間記録処理'!I4</f>
      </c>
      <c r="H53" s="463">
        <f>IF('区間記録処理'!J4=0,"",'区間記録処理'!J4)</f>
      </c>
    </row>
    <row r="54" spans="1:8" ht="14.25" customHeight="1" hidden="1">
      <c r="A54" s="91">
        <f>'通過記録入力'!A5</f>
        <v>2</v>
      </c>
      <c r="B54" s="425">
        <f>'通過記録入力'!B5</f>
      </c>
      <c r="C54" s="121">
        <f>'通過記録入力'!C5</f>
      </c>
      <c r="D54" s="122">
        <f>'通過記録入力'!S5</f>
      </c>
      <c r="E54" s="123">
        <f>'通過記録入力'!K5</f>
        <v>0</v>
      </c>
      <c r="F54" s="450">
        <f>IF('通過記録入力'!J5=0,"",'通過記録入力'!J5)</f>
      </c>
      <c r="G54" s="123">
        <f>'区間記録処理'!I5</f>
      </c>
      <c r="H54" s="464">
        <f>IF('区間記録処理'!J5=0,"",'区間記録処理'!J5)</f>
      </c>
    </row>
    <row r="55" spans="1:8" ht="14.25" customHeight="1" hidden="1">
      <c r="A55" s="91">
        <f>'通過記録入力'!A6</f>
        <v>3</v>
      </c>
      <c r="B55" s="425">
        <f>'通過記録入力'!B6</f>
      </c>
      <c r="C55" s="121">
        <f>'通過記録入力'!C6</f>
      </c>
      <c r="D55" s="122">
        <f>'通過記録入力'!S6</f>
      </c>
      <c r="E55" s="123">
        <f>'通過記録入力'!K6</f>
        <v>0</v>
      </c>
      <c r="F55" s="450">
        <f>IF('通過記録入力'!J6=0,"",'通過記録入力'!J6)</f>
      </c>
      <c r="G55" s="123">
        <f>'区間記録処理'!I6</f>
      </c>
      <c r="H55" s="464">
        <f>IF('区間記録処理'!J6=0,"",'区間記録処理'!J6)</f>
      </c>
    </row>
    <row r="56" spans="1:8" ht="14.25" customHeight="1" hidden="1">
      <c r="A56" s="91">
        <f>'通過記録入力'!A7</f>
        <v>4</v>
      </c>
      <c r="B56" s="425">
        <f>'通過記録入力'!B7</f>
      </c>
      <c r="C56" s="121">
        <f>'通過記録入力'!C7</f>
      </c>
      <c r="D56" s="122">
        <f>'通過記録入力'!S7</f>
      </c>
      <c r="E56" s="123">
        <f>'通過記録入力'!K7</f>
        <v>0</v>
      </c>
      <c r="F56" s="450">
        <f>IF('通過記録入力'!J7=0,"",'通過記録入力'!J7)</f>
      </c>
      <c r="G56" s="123">
        <f>'区間記録処理'!I7</f>
      </c>
      <c r="H56" s="464">
        <f>IF('区間記録処理'!J7=0,"",'区間記録処理'!J7)</f>
      </c>
    </row>
    <row r="57" spans="1:8" ht="15" customHeight="1" hidden="1" thickBot="1">
      <c r="A57" s="91">
        <f>'通過記録入力'!A8</f>
        <v>5</v>
      </c>
      <c r="B57" s="426">
        <f>'通過記録入力'!B8</f>
      </c>
      <c r="C57" s="124">
        <f>'通過記録入力'!C8</f>
      </c>
      <c r="D57" s="114">
        <f>'通過記録入力'!S8</f>
      </c>
      <c r="E57" s="125">
        <f>'通過記録入力'!K8</f>
        <v>0</v>
      </c>
      <c r="F57" s="451">
        <f>IF('通過記録入力'!J8=0,"",'通過記録入力'!J8)</f>
      </c>
      <c r="G57" s="125">
        <f>'区間記録処理'!I8</f>
      </c>
      <c r="H57" s="465">
        <f>IF('区間記録処理'!J8=0,"",'区間記録処理'!J8)</f>
      </c>
    </row>
    <row r="58" spans="1:8" ht="14.25" customHeight="1" hidden="1">
      <c r="A58" s="91">
        <f>'通過記録入力'!A9</f>
        <v>6</v>
      </c>
      <c r="B58" s="427">
        <f>'通過記録入力'!B9</f>
      </c>
      <c r="C58" s="129">
        <f>'通過記録入力'!C9</f>
      </c>
      <c r="D58" s="109">
        <f>'通過記録入力'!S9</f>
      </c>
      <c r="E58" s="119">
        <f>'通過記録入力'!K9</f>
        <v>0</v>
      </c>
      <c r="F58" s="452">
        <f>IF('通過記録入力'!J9=0,"",'通過記録入力'!J9)</f>
      </c>
      <c r="G58" s="119">
        <f>'区間記録処理'!I9</f>
      </c>
      <c r="H58" s="466">
        <f>IF('区間記録処理'!J9=0,"",'区間記録処理'!J9)</f>
      </c>
    </row>
    <row r="59" spans="1:8" ht="14.25" customHeight="1" hidden="1">
      <c r="A59" s="91">
        <f>'通過記録入力'!A10</f>
        <v>7</v>
      </c>
      <c r="B59" s="425">
        <f>'通過記録入力'!B10</f>
      </c>
      <c r="C59" s="121">
        <f>'通過記録入力'!C10</f>
      </c>
      <c r="D59" s="122">
        <f>'通過記録入力'!S10</f>
      </c>
      <c r="E59" s="123">
        <f>'通過記録入力'!K10</f>
        <v>0</v>
      </c>
      <c r="F59" s="450">
        <f>IF('通過記録入力'!J10=0,"",'通過記録入力'!J10)</f>
      </c>
      <c r="G59" s="123">
        <f>'区間記録処理'!I10</f>
      </c>
      <c r="H59" s="464">
        <f>IF('区間記録処理'!J10=0,"",'区間記録処理'!J10)</f>
      </c>
    </row>
    <row r="60" spans="1:8" ht="14.25" customHeight="1" hidden="1">
      <c r="A60" s="91">
        <f>'通過記録入力'!A11</f>
        <v>8</v>
      </c>
      <c r="B60" s="425">
        <f>'通過記録入力'!B11</f>
      </c>
      <c r="C60" s="121">
        <f>'通過記録入力'!C11</f>
      </c>
      <c r="D60" s="122">
        <f>'通過記録入力'!S11</f>
      </c>
      <c r="E60" s="123">
        <f>'通過記録入力'!K11</f>
        <v>0</v>
      </c>
      <c r="F60" s="450">
        <f>IF('通過記録入力'!J11=0,"",'通過記録入力'!J11)</f>
      </c>
      <c r="G60" s="123">
        <f>'区間記録処理'!I11</f>
      </c>
      <c r="H60" s="464">
        <f>IF('区間記録処理'!J11=0,"",'区間記録処理'!J11)</f>
      </c>
    </row>
    <row r="61" spans="1:8" ht="14.25" customHeight="1" hidden="1">
      <c r="A61" s="91">
        <f>'通過記録入力'!A12</f>
        <v>9</v>
      </c>
      <c r="B61" s="425">
        <f>'通過記録入力'!B12</f>
      </c>
      <c r="C61" s="121">
        <f>'通過記録入力'!C12</f>
      </c>
      <c r="D61" s="122">
        <f>'通過記録入力'!S12</f>
      </c>
      <c r="E61" s="123">
        <f>'通過記録入力'!K12</f>
        <v>0</v>
      </c>
      <c r="F61" s="450">
        <f>IF('通過記録入力'!J12=0,"",'通過記録入力'!J12)</f>
      </c>
      <c r="G61" s="123">
        <f>'区間記録処理'!I12</f>
      </c>
      <c r="H61" s="464">
        <f>IF('区間記録処理'!J12=0,"",'区間記録処理'!J12)</f>
      </c>
    </row>
    <row r="62" spans="1:8" ht="15" customHeight="1" hidden="1" thickBot="1">
      <c r="A62" s="91">
        <f>'通過記録入力'!A13</f>
        <v>10</v>
      </c>
      <c r="B62" s="426">
        <f>'通過記録入力'!B13</f>
      </c>
      <c r="C62" s="124">
        <f>'通過記録入力'!C13</f>
      </c>
      <c r="D62" s="114">
        <f>'通過記録入力'!S13</f>
      </c>
      <c r="E62" s="125">
        <f>'通過記録入力'!K13</f>
        <v>0</v>
      </c>
      <c r="F62" s="451">
        <f>IF('通過記録入力'!J13=0,"",'通過記録入力'!J13)</f>
      </c>
      <c r="G62" s="125">
        <f>'区間記録処理'!I13</f>
      </c>
      <c r="H62" s="465">
        <f>IF('区間記録処理'!J13=0,"",'区間記録処理'!J13)</f>
      </c>
    </row>
    <row r="63" spans="1:8" ht="14.25" customHeight="1" hidden="1">
      <c r="A63" s="91">
        <f>'通過記録入力'!A14</f>
        <v>11</v>
      </c>
      <c r="B63" s="427">
        <f>'通過記録入力'!B14</f>
      </c>
      <c r="C63" s="129">
        <f>'通過記録入力'!C14</f>
      </c>
      <c r="D63" s="109">
        <f>'通過記録入力'!S14</f>
      </c>
      <c r="E63" s="119">
        <f>'通過記録入力'!K14</f>
        <v>0</v>
      </c>
      <c r="F63" s="452">
        <f>IF('通過記録入力'!J14=0,"",'通過記録入力'!J14)</f>
      </c>
      <c r="G63" s="119">
        <f>'区間記録処理'!I14</f>
      </c>
      <c r="H63" s="466">
        <f>IF('区間記録処理'!J14=0,"",'区間記録処理'!J14)</f>
      </c>
    </row>
    <row r="64" spans="1:8" ht="14.25" customHeight="1" hidden="1">
      <c r="A64" s="91">
        <f>'通過記録入力'!A15</f>
        <v>12</v>
      </c>
      <c r="B64" s="425">
        <f>'通過記録入力'!B15</f>
      </c>
      <c r="C64" s="121">
        <f>'通過記録入力'!C15</f>
      </c>
      <c r="D64" s="122">
        <f>'通過記録入力'!S15</f>
      </c>
      <c r="E64" s="123">
        <f>'通過記録入力'!K15</f>
        <v>0</v>
      </c>
      <c r="F64" s="450">
        <f>IF('通過記録入力'!J15=0,"",'通過記録入力'!J15)</f>
      </c>
      <c r="G64" s="123">
        <f>'区間記録処理'!I15</f>
      </c>
      <c r="H64" s="464">
        <f>IF('区間記録処理'!J15=0,"",'区間記録処理'!J15)</f>
      </c>
    </row>
    <row r="65" spans="1:8" ht="14.25" customHeight="1" hidden="1">
      <c r="A65" s="91">
        <f>'通過記録入力'!A16</f>
        <v>13</v>
      </c>
      <c r="B65" s="425">
        <f>'通過記録入力'!B16</f>
      </c>
      <c r="C65" s="121">
        <f>'通過記録入力'!C16</f>
      </c>
      <c r="D65" s="122">
        <f>'通過記録入力'!S16</f>
      </c>
      <c r="E65" s="123">
        <f>'通過記録入力'!K16</f>
        <v>0</v>
      </c>
      <c r="F65" s="450">
        <f>IF('通過記録入力'!J16=0,"",'通過記録入力'!J16)</f>
      </c>
      <c r="G65" s="123">
        <f>'区間記録処理'!I16</f>
      </c>
      <c r="H65" s="464">
        <f>IF('区間記録処理'!J16=0,"",'区間記録処理'!J16)</f>
      </c>
    </row>
    <row r="66" spans="1:8" ht="14.25" customHeight="1" hidden="1">
      <c r="A66" s="91">
        <f>'通過記録入力'!A17</f>
        <v>14</v>
      </c>
      <c r="B66" s="425">
        <f>'通過記録入力'!B17</f>
      </c>
      <c r="C66" s="121">
        <f>'通過記録入力'!C17</f>
      </c>
      <c r="D66" s="122">
        <f>'通過記録入力'!S17</f>
      </c>
      <c r="E66" s="123">
        <f>'通過記録入力'!K17</f>
        <v>0</v>
      </c>
      <c r="F66" s="450">
        <f>IF('通過記録入力'!J17=0,"",'通過記録入力'!J17)</f>
      </c>
      <c r="G66" s="123">
        <f>'区間記録処理'!I17</f>
      </c>
      <c r="H66" s="464">
        <f>IF('区間記録処理'!J17=0,"",'区間記録処理'!J17)</f>
      </c>
    </row>
    <row r="67" spans="1:8" ht="15" customHeight="1" hidden="1" thickBot="1">
      <c r="A67" s="91">
        <f>'通過記録入力'!A18</f>
        <v>15</v>
      </c>
      <c r="B67" s="426">
        <f>'通過記録入力'!B18</f>
      </c>
      <c r="C67" s="124">
        <f>'通過記録入力'!C18</f>
      </c>
      <c r="D67" s="114">
        <f>'通過記録入力'!S18</f>
      </c>
      <c r="E67" s="125">
        <f>'通過記録入力'!K18</f>
        <v>0</v>
      </c>
      <c r="F67" s="451">
        <f>IF('通過記録入力'!J18=0,"",'通過記録入力'!J18)</f>
      </c>
      <c r="G67" s="125">
        <f>'区間記録処理'!I18</f>
      </c>
      <c r="H67" s="465">
        <f>IF('区間記録処理'!J18=0,"",'区間記録処理'!J18)</f>
      </c>
    </row>
    <row r="68" spans="1:8" ht="14.25" customHeight="1" hidden="1">
      <c r="A68" s="91">
        <f>'通過記録入力'!A19</f>
        <v>16</v>
      </c>
      <c r="B68" s="427">
        <f>'通過記録入力'!B19</f>
      </c>
      <c r="C68" s="129">
        <f>'通過記録入力'!C19</f>
      </c>
      <c r="D68" s="109">
        <f>'通過記録入力'!S19</f>
      </c>
      <c r="E68" s="119">
        <f>'通過記録入力'!K19</f>
        <v>0</v>
      </c>
      <c r="F68" s="452">
        <f>IF('通過記録入力'!J19=0,"",'通過記録入力'!J19)</f>
      </c>
      <c r="G68" s="119">
        <f>'区間記録処理'!I19</f>
      </c>
      <c r="H68" s="466">
        <f>IF('区間記録処理'!J19=0,"",'区間記録処理'!J19)</f>
      </c>
    </row>
    <row r="69" spans="1:8" ht="14.25" customHeight="1" hidden="1">
      <c r="A69" s="91">
        <f>'通過記録入力'!A20</f>
        <v>17</v>
      </c>
      <c r="B69" s="425">
        <f>'通過記録入力'!B20</f>
      </c>
      <c r="C69" s="121">
        <f>'通過記録入力'!C20</f>
      </c>
      <c r="D69" s="122">
        <f>'通過記録入力'!S20</f>
      </c>
      <c r="E69" s="123">
        <f>'通過記録入力'!K20</f>
        <v>0</v>
      </c>
      <c r="F69" s="450">
        <f>IF('通過記録入力'!J20=0,"",'通過記録入力'!J20)</f>
      </c>
      <c r="G69" s="123">
        <f>'区間記録処理'!I20</f>
      </c>
      <c r="H69" s="464">
        <f>IF('区間記録処理'!J20=0,"",'区間記録処理'!J20)</f>
      </c>
    </row>
    <row r="70" spans="1:8" ht="14.25" customHeight="1" hidden="1">
      <c r="A70" s="91">
        <f>'通過記録入力'!A21</f>
        <v>18</v>
      </c>
      <c r="B70" s="425">
        <f>'通過記録入力'!B21</f>
      </c>
      <c r="C70" s="121">
        <f>'通過記録入力'!C21</f>
      </c>
      <c r="D70" s="122">
        <f>'通過記録入力'!S21</f>
      </c>
      <c r="E70" s="123">
        <f>'通過記録入力'!K21</f>
        <v>0</v>
      </c>
      <c r="F70" s="450">
        <f>IF('通過記録入力'!J21=0,"",'通過記録入力'!J21)</f>
      </c>
      <c r="G70" s="123">
        <f>'区間記録処理'!I21</f>
      </c>
      <c r="H70" s="464">
        <f>IF('区間記録処理'!J21=0,"",'区間記録処理'!J21)</f>
      </c>
    </row>
    <row r="71" spans="1:8" ht="14.25" customHeight="1" hidden="1">
      <c r="A71" s="91">
        <f>'通過記録入力'!A22</f>
        <v>19</v>
      </c>
      <c r="B71" s="425">
        <f>'通過記録入力'!B22</f>
      </c>
      <c r="C71" s="121">
        <f>'通過記録入力'!C22</f>
      </c>
      <c r="D71" s="122">
        <f>'通過記録入力'!S22</f>
      </c>
      <c r="E71" s="123">
        <f>'通過記録入力'!K22</f>
        <v>0</v>
      </c>
      <c r="F71" s="450">
        <f>IF('通過記録入力'!J22=0,"",'通過記録入力'!J22)</f>
      </c>
      <c r="G71" s="123">
        <f>'区間記録処理'!I22</f>
      </c>
      <c r="H71" s="464">
        <f>IF('区間記録処理'!J22=0,"",'区間記録処理'!J22)</f>
      </c>
    </row>
    <row r="72" spans="1:8" ht="15" customHeight="1" hidden="1" thickBot="1">
      <c r="A72" s="91">
        <f>'通過記録入力'!A23</f>
        <v>20</v>
      </c>
      <c r="B72" s="426">
        <f>'通過記録入力'!B23</f>
      </c>
      <c r="C72" s="124">
        <f>'通過記録入力'!C23</f>
      </c>
      <c r="D72" s="114">
        <f>'通過記録入力'!S23</f>
      </c>
      <c r="E72" s="125">
        <f>'通過記録入力'!K23</f>
        <v>0</v>
      </c>
      <c r="F72" s="451">
        <f>IF('通過記録入力'!J23=0,"",'通過記録入力'!J23)</f>
      </c>
      <c r="G72" s="125">
        <f>'区間記録処理'!I23</f>
      </c>
      <c r="H72" s="465">
        <f>IF('区間記録処理'!J23=0,"",'区間記録処理'!J23)</f>
      </c>
    </row>
    <row r="73" spans="1:8" ht="14.25" customHeight="1" hidden="1">
      <c r="A73" s="91">
        <f>'通過記録入力'!A24</f>
        <v>21</v>
      </c>
      <c r="B73" s="427">
        <f>'通過記録入力'!B24</f>
      </c>
      <c r="C73" s="129">
        <f>'通過記録入力'!C24</f>
      </c>
      <c r="D73" s="109">
        <f>'通過記録入力'!S24</f>
      </c>
      <c r="E73" s="119">
        <f>'通過記録入力'!K24</f>
        <v>0</v>
      </c>
      <c r="F73" s="452">
        <f>IF('通過記録入力'!J24=0,"",'通過記録入力'!J24)</f>
      </c>
      <c r="G73" s="119">
        <f>'区間記録処理'!I24</f>
      </c>
      <c r="H73" s="466">
        <f>IF('区間記録処理'!J24=0,"",'区間記録処理'!J24)</f>
      </c>
    </row>
    <row r="74" spans="1:8" ht="14.25" customHeight="1" hidden="1">
      <c r="A74" s="91">
        <f>'通過記録入力'!A25</f>
        <v>22</v>
      </c>
      <c r="B74" s="425">
        <f>'通過記録入力'!B25</f>
      </c>
      <c r="C74" s="121">
        <f>'通過記録入力'!C25</f>
      </c>
      <c r="D74" s="122">
        <f>'通過記録入力'!S25</f>
      </c>
      <c r="E74" s="123">
        <f>'通過記録入力'!K25</f>
        <v>0</v>
      </c>
      <c r="F74" s="450">
        <f>IF('通過記録入力'!J25=0,"",'通過記録入力'!J25)</f>
      </c>
      <c r="G74" s="123">
        <f>'区間記録処理'!I25</f>
      </c>
      <c r="H74" s="464">
        <f>IF('区間記録処理'!J25=0,"",'区間記録処理'!J25)</f>
      </c>
    </row>
    <row r="75" spans="1:8" ht="14.25" customHeight="1" hidden="1">
      <c r="A75" s="91">
        <f>'通過記録入力'!A26</f>
        <v>23</v>
      </c>
      <c r="B75" s="425">
        <f>'通過記録入力'!B26</f>
      </c>
      <c r="C75" s="121">
        <f>'通過記録入力'!C26</f>
      </c>
      <c r="D75" s="122">
        <f>'通過記録入力'!S26</f>
      </c>
      <c r="E75" s="123">
        <f>'通過記録入力'!K26</f>
        <v>0</v>
      </c>
      <c r="F75" s="450">
        <f>IF('通過記録入力'!J26=0,"",'通過記録入力'!J26)</f>
      </c>
      <c r="G75" s="123">
        <f>'区間記録処理'!I26</f>
      </c>
      <c r="H75" s="464">
        <f>IF('区間記録処理'!J26=0,"",'区間記録処理'!J26)</f>
      </c>
    </row>
    <row r="76" spans="1:8" ht="14.25" customHeight="1" hidden="1">
      <c r="A76" s="91">
        <f>'通過記録入力'!A27</f>
        <v>24</v>
      </c>
      <c r="B76" s="425">
        <f>'通過記録入力'!B27</f>
      </c>
      <c r="C76" s="121">
        <f>'通過記録入力'!C27</f>
      </c>
      <c r="D76" s="122">
        <f>'通過記録入力'!S27</f>
      </c>
      <c r="E76" s="123">
        <f>'通過記録入力'!K27</f>
        <v>0</v>
      </c>
      <c r="F76" s="450">
        <f>IF('通過記録入力'!J27=0,"",'通過記録入力'!J27)</f>
      </c>
      <c r="G76" s="123">
        <f>'区間記録処理'!I27</f>
      </c>
      <c r="H76" s="464">
        <f>IF('区間記録処理'!J27=0,"",'区間記録処理'!J27)</f>
      </c>
    </row>
    <row r="77" spans="1:8" ht="15" customHeight="1" hidden="1" thickBot="1">
      <c r="A77" s="91">
        <f>'通過記録入力'!A28</f>
        <v>25</v>
      </c>
      <c r="B77" s="426">
        <f>'通過記録入力'!B28</f>
      </c>
      <c r="C77" s="124">
        <f>'通過記録入力'!C28</f>
      </c>
      <c r="D77" s="114">
        <f>'通過記録入力'!S28</f>
      </c>
      <c r="E77" s="125">
        <f>'通過記録入力'!K28</f>
        <v>0</v>
      </c>
      <c r="F77" s="451">
        <f>IF('通過記録入力'!J28=0,"",'通過記録入力'!J28)</f>
      </c>
      <c r="G77" s="125">
        <f>'区間記録処理'!I28</f>
      </c>
      <c r="H77" s="465">
        <f>IF('区間記録処理'!J28=0,"",'区間記録処理'!J28)</f>
      </c>
    </row>
    <row r="78" spans="1:8" ht="14.25" customHeight="1" hidden="1">
      <c r="A78" s="91">
        <f>'通過記録入力'!A29</f>
        <v>26</v>
      </c>
      <c r="B78" s="427">
        <f>'通過記録入力'!B29</f>
      </c>
      <c r="C78" s="129">
        <f>'通過記録入力'!C29</f>
      </c>
      <c r="D78" s="109">
        <f>'通過記録入力'!S29</f>
      </c>
      <c r="E78" s="119">
        <f>'通過記録入力'!K29</f>
        <v>0</v>
      </c>
      <c r="F78" s="452">
        <f>IF('通過記録入力'!J29=0,"",'通過記録入力'!J29)</f>
      </c>
      <c r="G78" s="119">
        <f>'区間記録処理'!I29</f>
      </c>
      <c r="H78" s="466">
        <f>IF('区間記録処理'!J29=0,"",'区間記録処理'!J29)</f>
      </c>
    </row>
    <row r="79" spans="1:8" ht="14.25" customHeight="1" hidden="1">
      <c r="A79" s="91">
        <f>'通過記録入力'!A30</f>
        <v>27</v>
      </c>
      <c r="B79" s="425">
        <f>'通過記録入力'!B30</f>
      </c>
      <c r="C79" s="121">
        <f>'通過記録入力'!C30</f>
      </c>
      <c r="D79" s="122">
        <f>'通過記録入力'!S30</f>
      </c>
      <c r="E79" s="123">
        <f>'通過記録入力'!K30</f>
        <v>0</v>
      </c>
      <c r="F79" s="450">
        <f>IF('通過記録入力'!J30=0,"",'通過記録入力'!J30)</f>
      </c>
      <c r="G79" s="123">
        <f>'区間記録処理'!I30</f>
      </c>
      <c r="H79" s="464">
        <f>IF('区間記録処理'!J30=0,"",'区間記録処理'!J30)</f>
      </c>
    </row>
    <row r="80" spans="1:8" ht="14.25" customHeight="1" hidden="1">
      <c r="A80" s="91">
        <f>'通過記録入力'!A31</f>
        <v>28</v>
      </c>
      <c r="B80" s="425">
        <f>'通過記録入力'!B31</f>
      </c>
      <c r="C80" s="121">
        <f>'通過記録入力'!C31</f>
      </c>
      <c r="D80" s="122">
        <f>'通過記録入力'!S31</f>
      </c>
      <c r="E80" s="123">
        <f>'通過記録入力'!K31</f>
        <v>0</v>
      </c>
      <c r="F80" s="450">
        <f>IF('通過記録入力'!J31=0,"",'通過記録入力'!J31)</f>
      </c>
      <c r="G80" s="123">
        <f>'区間記録処理'!I31</f>
      </c>
      <c r="H80" s="464">
        <f>IF('区間記録処理'!J31=0,"",'区間記録処理'!J31)</f>
      </c>
    </row>
    <row r="81" spans="1:8" ht="14.25" customHeight="1" hidden="1">
      <c r="A81" s="91">
        <f>'通過記録入力'!A32</f>
        <v>29</v>
      </c>
      <c r="B81" s="425">
        <f>'通過記録入力'!B32</f>
      </c>
      <c r="C81" s="121">
        <f>'通過記録入力'!C32</f>
      </c>
      <c r="D81" s="122">
        <f>'通過記録入力'!S32</f>
      </c>
      <c r="E81" s="123">
        <f>'通過記録入力'!K32</f>
        <v>0</v>
      </c>
      <c r="F81" s="450">
        <f>IF('通過記録入力'!J32=0,"",'通過記録入力'!J32)</f>
      </c>
      <c r="G81" s="123">
        <f>'区間記録処理'!I32</f>
      </c>
      <c r="H81" s="464">
        <f>IF('区間記録処理'!J32=0,"",'区間記録処理'!J32)</f>
      </c>
    </row>
    <row r="82" spans="1:8" ht="15" customHeight="1" hidden="1" thickBot="1">
      <c r="A82" s="91">
        <f>'通過記録入力'!A33</f>
        <v>30</v>
      </c>
      <c r="B82" s="426">
        <f>'通過記録入力'!B33</f>
      </c>
      <c r="C82" s="124">
        <f>'通過記録入力'!C33</f>
      </c>
      <c r="D82" s="114">
        <f>'通過記録入力'!S33</f>
      </c>
      <c r="E82" s="125">
        <f>'通過記録入力'!K33</f>
        <v>0</v>
      </c>
      <c r="F82" s="451">
        <f>IF('通過記録入力'!J33=0,"",'通過記録入力'!J33)</f>
      </c>
      <c r="G82" s="125">
        <f>'区間記録処理'!I33</f>
      </c>
      <c r="H82" s="465">
        <f>IF('区間記録処理'!J33=0,"",'区間記録処理'!J33)</f>
      </c>
    </row>
    <row r="83" spans="1:8" ht="14.25" customHeight="1" hidden="1">
      <c r="A83" s="91">
        <f>'通過記録入力'!A34</f>
        <v>31</v>
      </c>
      <c r="B83" s="427">
        <f>'通過記録入力'!B34</f>
      </c>
      <c r="C83" s="129">
        <f>'通過記録入力'!C34</f>
      </c>
      <c r="D83" s="109">
        <f>'通過記録入力'!S34</f>
      </c>
      <c r="E83" s="119">
        <f>'通過記録入力'!K34</f>
        <v>0</v>
      </c>
      <c r="F83" s="452">
        <f>IF('通過記録入力'!J34=0,"",'通過記録入力'!J34)</f>
      </c>
      <c r="G83" s="119">
        <f>'区間記録処理'!I34</f>
      </c>
      <c r="H83" s="466">
        <f>IF('区間記録処理'!J34=0,"",'区間記録処理'!J34)</f>
      </c>
    </row>
    <row r="84" spans="1:8" ht="14.25" customHeight="1" hidden="1">
      <c r="A84" s="91">
        <f>'通過記録入力'!A35</f>
        <v>32</v>
      </c>
      <c r="B84" s="425">
        <f>'通過記録入力'!B35</f>
      </c>
      <c r="C84" s="121">
        <f>'通過記録入力'!C35</f>
      </c>
      <c r="D84" s="122">
        <f>'通過記録入力'!S35</f>
      </c>
      <c r="E84" s="123">
        <f>'通過記録入力'!K35</f>
        <v>0</v>
      </c>
      <c r="F84" s="450">
        <f>IF('通過記録入力'!J35=0,"",'通過記録入力'!J35)</f>
      </c>
      <c r="G84" s="123">
        <f>'区間記録処理'!I35</f>
      </c>
      <c r="H84" s="464">
        <f>IF('区間記録処理'!J35=0,"",'区間記録処理'!J35)</f>
      </c>
    </row>
    <row r="85" spans="1:8" ht="14.25" customHeight="1" hidden="1">
      <c r="A85" s="91">
        <f>'通過記録入力'!A36</f>
        <v>33</v>
      </c>
      <c r="B85" s="425">
        <f>'通過記録入力'!B36</f>
      </c>
      <c r="C85" s="121">
        <f>'通過記録入力'!C36</f>
      </c>
      <c r="D85" s="122">
        <f>'通過記録入力'!S36</f>
      </c>
      <c r="E85" s="123">
        <f>'通過記録入力'!K36</f>
        <v>0</v>
      </c>
      <c r="F85" s="450">
        <f>IF('通過記録入力'!J36=0,"",'通過記録入力'!J36)</f>
      </c>
      <c r="G85" s="123">
        <f>'区間記録処理'!I36</f>
      </c>
      <c r="H85" s="464">
        <f>IF('区間記録処理'!J36=0,"",'区間記録処理'!J36)</f>
      </c>
    </row>
    <row r="86" spans="1:8" ht="14.25" customHeight="1" hidden="1">
      <c r="A86" s="91">
        <f>'通過記録入力'!A37</f>
        <v>34</v>
      </c>
      <c r="B86" s="425">
        <f>'通過記録入力'!B37</f>
      </c>
      <c r="C86" s="121">
        <f>'通過記録入力'!C37</f>
      </c>
      <c r="D86" s="122">
        <f>'通過記録入力'!S37</f>
      </c>
      <c r="E86" s="123">
        <f>'通過記録入力'!K37</f>
        <v>0</v>
      </c>
      <c r="F86" s="450">
        <f>IF('通過記録入力'!J37=0,"",'通過記録入力'!J37)</f>
      </c>
      <c r="G86" s="123">
        <f>'区間記録処理'!I37</f>
      </c>
      <c r="H86" s="464">
        <f>IF('区間記録処理'!J37=0,"",'区間記録処理'!J37)</f>
      </c>
    </row>
    <row r="87" spans="1:8" ht="15" customHeight="1" hidden="1" thickBot="1">
      <c r="A87" s="91">
        <f>'通過記録入力'!A38</f>
        <v>35</v>
      </c>
      <c r="B87" s="426">
        <f>'通過記録入力'!B38</f>
      </c>
      <c r="C87" s="124">
        <f>'通過記録入力'!C38</f>
      </c>
      <c r="D87" s="114">
        <f>'通過記録入力'!S38</f>
      </c>
      <c r="E87" s="125">
        <f>'通過記録入力'!K38</f>
        <v>0</v>
      </c>
      <c r="F87" s="451">
        <f>IF('通過記録入力'!J38=0,"",'通過記録入力'!J38)</f>
      </c>
      <c r="G87" s="125">
        <f>'区間記録処理'!I38</f>
      </c>
      <c r="H87" s="465">
        <f>IF('区間記録処理'!J38=0,"",'区間記録処理'!J38)</f>
      </c>
    </row>
    <row r="88" spans="1:8" ht="14.25" customHeight="1" hidden="1">
      <c r="A88" s="91">
        <f>'通過記録入力'!A39</f>
        <v>36</v>
      </c>
      <c r="B88" s="427">
        <f>'通過記録入力'!B39</f>
      </c>
      <c r="C88" s="129">
        <f>'通過記録入力'!C39</f>
      </c>
      <c r="D88" s="109">
        <f>'通過記録入力'!S39</f>
      </c>
      <c r="E88" s="119">
        <f>'通過記録入力'!K39</f>
        <v>0</v>
      </c>
      <c r="F88" s="452">
        <f>IF('通過記録入力'!J39=0,"",'通過記録入力'!J39)</f>
      </c>
      <c r="G88" s="119">
        <f>'区間記録処理'!I39</f>
      </c>
      <c r="H88" s="466">
        <f>IF('区間記録処理'!J39=0,"",'区間記録処理'!J39)</f>
      </c>
    </row>
    <row r="89" spans="1:8" ht="14.25" customHeight="1" hidden="1">
      <c r="A89" s="91">
        <f>'通過記録入力'!A40</f>
        <v>37</v>
      </c>
      <c r="B89" s="425">
        <f>'通過記録入力'!B40</f>
      </c>
      <c r="C89" s="121">
        <f>'通過記録入力'!C40</f>
      </c>
      <c r="D89" s="122">
        <f>'通過記録入力'!S40</f>
      </c>
      <c r="E89" s="123">
        <f>'通過記録入力'!K40</f>
        <v>0</v>
      </c>
      <c r="F89" s="450">
        <f>IF('通過記録入力'!J40=0,"",'通過記録入力'!J40)</f>
      </c>
      <c r="G89" s="123">
        <f>'区間記録処理'!I40</f>
      </c>
      <c r="H89" s="464">
        <f>IF('区間記録処理'!J40=0,"",'区間記録処理'!J40)</f>
      </c>
    </row>
    <row r="90" spans="1:8" ht="14.25" customHeight="1" hidden="1">
      <c r="A90" s="91">
        <f>'通過記録入力'!A41</f>
        <v>38</v>
      </c>
      <c r="B90" s="425">
        <f>'通過記録入力'!B41</f>
      </c>
      <c r="C90" s="121">
        <f>'通過記録入力'!C41</f>
      </c>
      <c r="D90" s="122">
        <f>'通過記録入力'!S41</f>
      </c>
      <c r="E90" s="123">
        <f>'通過記録入力'!K41</f>
        <v>0</v>
      </c>
      <c r="F90" s="450">
        <f>IF('通過記録入力'!J41=0,"",'通過記録入力'!J41)</f>
      </c>
      <c r="G90" s="123">
        <f>'区間記録処理'!I41</f>
      </c>
      <c r="H90" s="464">
        <f>IF('区間記録処理'!J41=0,"",'区間記録処理'!J41)</f>
      </c>
    </row>
    <row r="91" spans="1:8" ht="14.25" customHeight="1" hidden="1">
      <c r="A91" s="91">
        <f>'通過記録入力'!A42</f>
        <v>39</v>
      </c>
      <c r="B91" s="425">
        <f>'通過記録入力'!B42</f>
      </c>
      <c r="C91" s="121">
        <f>'通過記録入力'!C42</f>
      </c>
      <c r="D91" s="122">
        <f>'通過記録入力'!S42</f>
      </c>
      <c r="E91" s="123">
        <f>'通過記録入力'!K42</f>
        <v>0</v>
      </c>
      <c r="F91" s="450">
        <f>IF('通過記録入力'!J42=0,"",'通過記録入力'!J42)</f>
      </c>
      <c r="G91" s="123">
        <f>'区間記録処理'!I42</f>
      </c>
      <c r="H91" s="464">
        <f>IF('区間記録処理'!J42=0,"",'区間記録処理'!J42)</f>
      </c>
    </row>
    <row r="92" spans="1:8" ht="15" customHeight="1" hidden="1" thickBot="1">
      <c r="A92" s="91">
        <f>'通過記録入力'!A43</f>
        <v>40</v>
      </c>
      <c r="B92" s="426">
        <f>'通過記録入力'!B43</f>
      </c>
      <c r="C92" s="124">
        <f>'通過記録入力'!C43</f>
      </c>
      <c r="D92" s="114">
        <f>'通過記録入力'!S43</f>
      </c>
      <c r="E92" s="125">
        <f>'通過記録入力'!K43</f>
        <v>0</v>
      </c>
      <c r="F92" s="451">
        <f>IF('通過記録入力'!J43=0,"",'通過記録入力'!J43)</f>
      </c>
      <c r="G92" s="125">
        <f>'区間記録処理'!I43</f>
      </c>
      <c r="H92" s="465">
        <f>IF('区間記録処理'!J43=0,"",'区間記録処理'!J43)</f>
      </c>
    </row>
    <row r="93" spans="1:8" ht="14.25" customHeight="1" hidden="1">
      <c r="A93" s="91">
        <f>'通過記録入力'!A44</f>
        <v>41</v>
      </c>
      <c r="B93" s="427">
        <f>'通過記録入力'!B44</f>
      </c>
      <c r="C93" s="129">
        <f>'通過記録入力'!C44</f>
      </c>
      <c r="D93" s="109">
        <f>'通過記録入力'!S44</f>
      </c>
      <c r="E93" s="119">
        <f>'通過記録入力'!K44</f>
        <v>0</v>
      </c>
      <c r="F93" s="452">
        <f>IF('通過記録入力'!J44=0,"",'通過記録入力'!J44)</f>
      </c>
      <c r="G93" s="119">
        <f>'区間記録処理'!I44</f>
      </c>
      <c r="H93" s="466">
        <f>IF('区間記録処理'!J44=0,"",'区間記録処理'!J44)</f>
      </c>
    </row>
    <row r="94" spans="1:8" ht="14.25" customHeight="1" hidden="1">
      <c r="A94" s="91">
        <f>'通過記録入力'!A45</f>
        <v>42</v>
      </c>
      <c r="B94" s="425">
        <f>'通過記録入力'!B45</f>
      </c>
      <c r="C94" s="121">
        <f>'通過記録入力'!C45</f>
      </c>
      <c r="D94" s="122">
        <f>'通過記録入力'!S45</f>
      </c>
      <c r="E94" s="123">
        <f>'通過記録入力'!K45</f>
        <v>0</v>
      </c>
      <c r="F94" s="450">
        <f>IF('通過記録入力'!J45=0,"",'通過記録入力'!J45)</f>
      </c>
      <c r="G94" s="123">
        <f>'区間記録処理'!I45</f>
      </c>
      <c r="H94" s="464">
        <f>IF('区間記録処理'!J45=0,"",'区間記録処理'!J45)</f>
      </c>
    </row>
    <row r="95" spans="1:8" ht="14.25" customHeight="1" hidden="1">
      <c r="A95" s="91">
        <f>'通過記録入力'!A46</f>
        <v>43</v>
      </c>
      <c r="B95" s="425">
        <f>'通過記録入力'!B46</f>
      </c>
      <c r="C95" s="121">
        <f>'通過記録入力'!C46</f>
      </c>
      <c r="D95" s="122">
        <f>'通過記録入力'!S46</f>
      </c>
      <c r="E95" s="123">
        <f>'通過記録入力'!K46</f>
        <v>0</v>
      </c>
      <c r="F95" s="450">
        <f>IF('通過記録入力'!J46=0,"",'通過記録入力'!J46)</f>
      </c>
      <c r="G95" s="123">
        <f>'区間記録処理'!I46</f>
      </c>
      <c r="H95" s="464">
        <f>IF('区間記録処理'!J46=0,"",'区間記録処理'!J46)</f>
      </c>
    </row>
    <row r="96" spans="1:8" ht="14.25" customHeight="1" hidden="1">
      <c r="A96" s="91">
        <f>'通過記録入力'!A47</f>
        <v>44</v>
      </c>
      <c r="B96" s="425">
        <f>'通過記録入力'!B47</f>
      </c>
      <c r="C96" s="121">
        <f>'通過記録入力'!C47</f>
      </c>
      <c r="D96" s="122">
        <f>'通過記録入力'!S47</f>
      </c>
      <c r="E96" s="123">
        <f>'通過記録入力'!K47</f>
        <v>0</v>
      </c>
      <c r="F96" s="450">
        <f>IF('通過記録入力'!J47=0,"",'通過記録入力'!J47)</f>
      </c>
      <c r="G96" s="123">
        <f>'区間記録処理'!I47</f>
      </c>
      <c r="H96" s="464">
        <f>IF('区間記録処理'!J47=0,"",'区間記録処理'!J47)</f>
      </c>
    </row>
    <row r="97" spans="1:8" ht="15" customHeight="1" hidden="1" thickBot="1">
      <c r="A97" s="91">
        <f>'通過記録入力'!A48</f>
        <v>45</v>
      </c>
      <c r="B97" s="426">
        <f>'通過記録入力'!B48</f>
      </c>
      <c r="C97" s="124">
        <f>'通過記録入力'!C48</f>
      </c>
      <c r="D97" s="114">
        <f>'通過記録入力'!S48</f>
      </c>
      <c r="E97" s="125">
        <f>'通過記録入力'!K48</f>
        <v>0</v>
      </c>
      <c r="F97" s="451">
        <f>IF('通過記録入力'!J48=0,"",'通過記録入力'!J48)</f>
      </c>
      <c r="G97" s="125">
        <f>'区間記録処理'!I48</f>
      </c>
      <c r="H97" s="465">
        <f>IF('区間記録処理'!J48=0,"",'区間記録処理'!J48)</f>
      </c>
    </row>
  </sheetData>
  <mergeCells count="1">
    <mergeCell ref="B2:C2"/>
  </mergeCells>
  <dataValidations count="1">
    <dataValidation allowBlank="1" showInputMessage="1" showErrorMessage="1" errorTitle="注意！" error="このセルの内容は変更できません。" sqref="E2:F65536 E1 G1:IV65536 A1:B65536 D1:D65536 C1 C3:C65536"/>
  </dataValidations>
  <printOptions horizontalCentered="1"/>
  <pageMargins left="0.3937007874015748" right="0.3937007874015748" top="0.3937007874015748" bottom="0.3937007874015748" header="0" footer="0"/>
  <pageSetup orientation="portrait" paperSize="9" scale="89" r:id="rId2"/>
  <drawing r:id="rId1"/>
</worksheet>
</file>

<file path=xl/worksheets/sheet9.xml><?xml version="1.0" encoding="utf-8"?>
<worksheet xmlns="http://schemas.openxmlformats.org/spreadsheetml/2006/main" xmlns:r="http://schemas.openxmlformats.org/officeDocument/2006/relationships">
  <sheetPr codeName="Sheet15"/>
  <dimension ref="A1:J97"/>
  <sheetViews>
    <sheetView showGridLines="0" showZeros="0" showOutlineSymbols="0" view="pageBreakPreview" zoomScale="60" workbookViewId="0" topLeftCell="A1">
      <selection activeCell="A1" sqref="A1"/>
    </sheetView>
  </sheetViews>
  <sheetFormatPr defaultColWidth="8.796875" defaultRowHeight="15"/>
  <cols>
    <col min="1" max="1" width="0.8984375" style="91" customWidth="1"/>
    <col min="2" max="2" width="4.59765625" style="195" customWidth="1"/>
    <col min="3" max="3" width="10.3984375" style="91" customWidth="1"/>
    <col min="4" max="4" width="22.5" style="91" customWidth="1"/>
    <col min="5" max="5" width="14.19921875" style="91" bestFit="1" customWidth="1"/>
    <col min="6" max="6" width="5.5" style="195" bestFit="1" customWidth="1"/>
    <col min="7" max="7" width="10.59765625" style="91" customWidth="1"/>
    <col min="8" max="8" width="5.5" style="195" bestFit="1" customWidth="1"/>
    <col min="9" max="9" width="1.59765625" style="91" customWidth="1"/>
    <col min="10" max="10" width="15.59765625" style="91" customWidth="1"/>
    <col min="11" max="16384" width="10.59765625" style="91" customWidth="1"/>
  </cols>
  <sheetData>
    <row r="1" spans="2:8" ht="21.75" thickBot="1">
      <c r="B1" s="309" t="s">
        <v>257</v>
      </c>
      <c r="C1" s="309"/>
      <c r="D1" s="309"/>
      <c r="E1" s="308" t="str">
        <f>'参加ﾁｰﾑ一覧表'!$E$2</f>
        <v>滋賀県中学校駅伝競走大会</v>
      </c>
      <c r="F1" s="433"/>
      <c r="G1" s="309"/>
      <c r="H1" s="302"/>
    </row>
    <row r="2" spans="2:10" s="324" customFormat="1" ht="24" customHeight="1" thickBot="1">
      <c r="B2" s="362" t="s">
        <v>162</v>
      </c>
      <c r="C2" s="363"/>
      <c r="D2" s="323" t="s">
        <v>163</v>
      </c>
      <c r="E2" s="327" t="s">
        <v>415</v>
      </c>
      <c r="F2" s="326"/>
      <c r="G2" s="327" t="s">
        <v>416</v>
      </c>
      <c r="H2" s="326"/>
      <c r="J2" s="323" t="s">
        <v>1100</v>
      </c>
    </row>
    <row r="3" spans="1:10" s="334" customFormat="1" ht="24" customHeight="1" thickTop="1">
      <c r="A3" s="334">
        <v>1</v>
      </c>
      <c r="B3" s="417" t="s">
        <v>1125</v>
      </c>
      <c r="C3" s="366" t="s">
        <v>1125</v>
      </c>
      <c r="D3" s="367" t="s">
        <v>1125</v>
      </c>
      <c r="E3" s="368">
        <v>0</v>
      </c>
      <c r="F3" s="442" t="s">
        <v>1125</v>
      </c>
      <c r="G3" s="369" t="s">
        <v>1125</v>
      </c>
      <c r="H3" s="456" t="s">
        <v>1125</v>
      </c>
      <c r="J3" s="335"/>
    </row>
    <row r="4" spans="1:10" s="334" customFormat="1" ht="24" customHeight="1" thickBot="1">
      <c r="A4" s="334">
        <v>2</v>
      </c>
      <c r="B4" s="418" t="s">
        <v>1125</v>
      </c>
      <c r="C4" s="370" t="s">
        <v>1125</v>
      </c>
      <c r="D4" s="371" t="s">
        <v>1125</v>
      </c>
      <c r="E4" s="372">
        <v>0</v>
      </c>
      <c r="F4" s="443" t="s">
        <v>1125</v>
      </c>
      <c r="G4" s="373" t="s">
        <v>1125</v>
      </c>
      <c r="H4" s="457" t="s">
        <v>1125</v>
      </c>
      <c r="J4" s="338"/>
    </row>
    <row r="5" spans="1:8" s="334" customFormat="1" ht="24" customHeight="1" thickBot="1">
      <c r="A5" s="334">
        <v>3</v>
      </c>
      <c r="B5" s="418" t="s">
        <v>1125</v>
      </c>
      <c r="C5" s="370" t="s">
        <v>1125</v>
      </c>
      <c r="D5" s="371" t="s">
        <v>1125</v>
      </c>
      <c r="E5" s="372">
        <v>0</v>
      </c>
      <c r="F5" s="443" t="s">
        <v>1125</v>
      </c>
      <c r="G5" s="373" t="s">
        <v>1125</v>
      </c>
      <c r="H5" s="457" t="s">
        <v>1125</v>
      </c>
    </row>
    <row r="6" spans="1:10" s="334" customFormat="1" ht="24" customHeight="1" thickBot="1">
      <c r="A6" s="334">
        <v>4</v>
      </c>
      <c r="B6" s="418" t="s">
        <v>1125</v>
      </c>
      <c r="C6" s="370" t="s">
        <v>1125</v>
      </c>
      <c r="D6" s="371" t="s">
        <v>1125</v>
      </c>
      <c r="E6" s="372">
        <v>0</v>
      </c>
      <c r="F6" s="443" t="s">
        <v>1125</v>
      </c>
      <c r="G6" s="373" t="s">
        <v>1125</v>
      </c>
      <c r="H6" s="457" t="s">
        <v>1125</v>
      </c>
      <c r="J6" s="339" t="s">
        <v>1096</v>
      </c>
    </row>
    <row r="7" spans="1:10" s="334" customFormat="1" ht="24" customHeight="1" thickBot="1" thickTop="1">
      <c r="A7" s="334">
        <v>5</v>
      </c>
      <c r="B7" s="419" t="s">
        <v>1125</v>
      </c>
      <c r="C7" s="374" t="s">
        <v>1125</v>
      </c>
      <c r="D7" s="375" t="s">
        <v>1125</v>
      </c>
      <c r="E7" s="376">
        <v>0</v>
      </c>
      <c r="F7" s="444" t="s">
        <v>1125</v>
      </c>
      <c r="G7" s="377" t="s">
        <v>1125</v>
      </c>
      <c r="H7" s="458" t="s">
        <v>1125</v>
      </c>
      <c r="J7" s="344"/>
    </row>
    <row r="8" spans="1:10" s="334" customFormat="1" ht="24" customHeight="1">
      <c r="A8" s="334">
        <v>6</v>
      </c>
      <c r="B8" s="420" t="s">
        <v>1125</v>
      </c>
      <c r="C8" s="378" t="s">
        <v>1125</v>
      </c>
      <c r="D8" s="379" t="s">
        <v>1125</v>
      </c>
      <c r="E8" s="368">
        <v>0</v>
      </c>
      <c r="F8" s="445" t="s">
        <v>1125</v>
      </c>
      <c r="G8" s="380" t="s">
        <v>1125</v>
      </c>
      <c r="H8" s="459" t="s">
        <v>1125</v>
      </c>
      <c r="J8" s="346"/>
    </row>
    <row r="9" spans="1:10" s="334" customFormat="1" ht="24" customHeight="1">
      <c r="A9" s="334">
        <v>7</v>
      </c>
      <c r="B9" s="418" t="s">
        <v>1125</v>
      </c>
      <c r="C9" s="370" t="s">
        <v>1125</v>
      </c>
      <c r="D9" s="371" t="s">
        <v>1125</v>
      </c>
      <c r="E9" s="372">
        <v>0</v>
      </c>
      <c r="F9" s="443" t="s">
        <v>1125</v>
      </c>
      <c r="G9" s="373" t="s">
        <v>1125</v>
      </c>
      <c r="H9" s="457" t="s">
        <v>1125</v>
      </c>
      <c r="J9" s="346"/>
    </row>
    <row r="10" spans="1:10" s="334" customFormat="1" ht="24" customHeight="1">
      <c r="A10" s="334">
        <v>8</v>
      </c>
      <c r="B10" s="418" t="s">
        <v>1125</v>
      </c>
      <c r="C10" s="370" t="s">
        <v>1125</v>
      </c>
      <c r="D10" s="371" t="s">
        <v>1125</v>
      </c>
      <c r="E10" s="372">
        <v>0</v>
      </c>
      <c r="F10" s="443" t="s">
        <v>1125</v>
      </c>
      <c r="G10" s="373" t="s">
        <v>1125</v>
      </c>
      <c r="H10" s="457" t="s">
        <v>1125</v>
      </c>
      <c r="J10" s="346"/>
    </row>
    <row r="11" spans="1:10" s="334" customFormat="1" ht="24" customHeight="1">
      <c r="A11" s="334">
        <v>9</v>
      </c>
      <c r="B11" s="418" t="s">
        <v>1125</v>
      </c>
      <c r="C11" s="370" t="s">
        <v>1125</v>
      </c>
      <c r="D11" s="371" t="s">
        <v>1125</v>
      </c>
      <c r="E11" s="372">
        <v>0</v>
      </c>
      <c r="F11" s="443" t="s">
        <v>1125</v>
      </c>
      <c r="G11" s="373" t="s">
        <v>1125</v>
      </c>
      <c r="H11" s="457" t="s">
        <v>1125</v>
      </c>
      <c r="J11" s="346"/>
    </row>
    <row r="12" spans="1:10" s="334" customFormat="1" ht="24" customHeight="1" thickBot="1">
      <c r="A12" s="334">
        <v>10</v>
      </c>
      <c r="B12" s="419" t="s">
        <v>1125</v>
      </c>
      <c r="C12" s="374" t="s">
        <v>1125</v>
      </c>
      <c r="D12" s="375" t="s">
        <v>1125</v>
      </c>
      <c r="E12" s="376">
        <v>0</v>
      </c>
      <c r="F12" s="444" t="s">
        <v>1125</v>
      </c>
      <c r="G12" s="377" t="s">
        <v>1125</v>
      </c>
      <c r="H12" s="458" t="s">
        <v>1125</v>
      </c>
      <c r="J12" s="347"/>
    </row>
    <row r="13" spans="1:8" s="334" customFormat="1" ht="24" customHeight="1" thickBot="1">
      <c r="A13" s="334">
        <v>11</v>
      </c>
      <c r="B13" s="420" t="s">
        <v>1125</v>
      </c>
      <c r="C13" s="378" t="s">
        <v>1125</v>
      </c>
      <c r="D13" s="379" t="s">
        <v>1125</v>
      </c>
      <c r="E13" s="368">
        <v>0</v>
      </c>
      <c r="F13" s="445" t="s">
        <v>1125</v>
      </c>
      <c r="G13" s="380" t="s">
        <v>1125</v>
      </c>
      <c r="H13" s="459" t="s">
        <v>1125</v>
      </c>
    </row>
    <row r="14" spans="1:10" s="334" customFormat="1" ht="24" customHeight="1" thickBot="1">
      <c r="A14" s="334">
        <v>12</v>
      </c>
      <c r="B14" s="418" t="s">
        <v>1125</v>
      </c>
      <c r="C14" s="370" t="s">
        <v>1125</v>
      </c>
      <c r="D14" s="371" t="s">
        <v>1125</v>
      </c>
      <c r="E14" s="372">
        <v>0</v>
      </c>
      <c r="F14" s="443" t="s">
        <v>1125</v>
      </c>
      <c r="G14" s="373" t="s">
        <v>1125</v>
      </c>
      <c r="H14" s="457" t="s">
        <v>1125</v>
      </c>
      <c r="J14" s="339" t="s">
        <v>654</v>
      </c>
    </row>
    <row r="15" spans="1:10" s="334" customFormat="1" ht="24" customHeight="1" thickTop="1">
      <c r="A15" s="334">
        <v>13</v>
      </c>
      <c r="B15" s="418" t="s">
        <v>1125</v>
      </c>
      <c r="C15" s="370" t="s">
        <v>1125</v>
      </c>
      <c r="D15" s="371" t="s">
        <v>1125</v>
      </c>
      <c r="E15" s="372">
        <v>0</v>
      </c>
      <c r="F15" s="443" t="s">
        <v>1125</v>
      </c>
      <c r="G15" s="373" t="s">
        <v>1125</v>
      </c>
      <c r="H15" s="457" t="s">
        <v>1125</v>
      </c>
      <c r="J15" s="348"/>
    </row>
    <row r="16" spans="1:10" s="334" customFormat="1" ht="24" customHeight="1" thickBot="1">
      <c r="A16" s="334">
        <v>14</v>
      </c>
      <c r="B16" s="418" t="s">
        <v>1125</v>
      </c>
      <c r="C16" s="370" t="s">
        <v>1125</v>
      </c>
      <c r="D16" s="371" t="s">
        <v>1125</v>
      </c>
      <c r="E16" s="372">
        <v>0</v>
      </c>
      <c r="F16" s="443" t="s">
        <v>1125</v>
      </c>
      <c r="G16" s="373" t="s">
        <v>1125</v>
      </c>
      <c r="H16" s="457" t="s">
        <v>1125</v>
      </c>
      <c r="J16" s="349"/>
    </row>
    <row r="17" spans="1:8" s="334" customFormat="1" ht="24" customHeight="1" thickBot="1">
      <c r="A17" s="334">
        <v>15</v>
      </c>
      <c r="B17" s="419" t="s">
        <v>1125</v>
      </c>
      <c r="C17" s="374" t="s">
        <v>1125</v>
      </c>
      <c r="D17" s="375" t="s">
        <v>1125</v>
      </c>
      <c r="E17" s="376">
        <v>0</v>
      </c>
      <c r="F17" s="444" t="s">
        <v>1125</v>
      </c>
      <c r="G17" s="377" t="s">
        <v>1125</v>
      </c>
      <c r="H17" s="458" t="s">
        <v>1125</v>
      </c>
    </row>
    <row r="18" spans="1:10" s="334" customFormat="1" ht="24" customHeight="1" thickBot="1">
      <c r="A18" s="334">
        <v>16</v>
      </c>
      <c r="B18" s="420" t="s">
        <v>1125</v>
      </c>
      <c r="C18" s="378" t="s">
        <v>1125</v>
      </c>
      <c r="D18" s="379" t="s">
        <v>1125</v>
      </c>
      <c r="E18" s="368">
        <v>0</v>
      </c>
      <c r="F18" s="445" t="s">
        <v>1125</v>
      </c>
      <c r="G18" s="380" t="s">
        <v>1125</v>
      </c>
      <c r="H18" s="459" t="s">
        <v>1125</v>
      </c>
      <c r="J18" s="381" t="s">
        <v>169</v>
      </c>
    </row>
    <row r="19" spans="1:10" s="334" customFormat="1" ht="24" customHeight="1" thickTop="1">
      <c r="A19" s="334">
        <v>17</v>
      </c>
      <c r="B19" s="418" t="s">
        <v>1125</v>
      </c>
      <c r="C19" s="370" t="s">
        <v>1125</v>
      </c>
      <c r="D19" s="371" t="s">
        <v>1125</v>
      </c>
      <c r="E19" s="372">
        <v>0</v>
      </c>
      <c r="F19" s="443" t="s">
        <v>1125</v>
      </c>
      <c r="G19" s="373" t="s">
        <v>1125</v>
      </c>
      <c r="H19" s="457" t="s">
        <v>1125</v>
      </c>
      <c r="J19" s="382"/>
    </row>
    <row r="20" spans="1:10" s="334" customFormat="1" ht="24" customHeight="1">
      <c r="A20" s="334">
        <v>18</v>
      </c>
      <c r="B20" s="418" t="s">
        <v>1125</v>
      </c>
      <c r="C20" s="370" t="s">
        <v>1125</v>
      </c>
      <c r="D20" s="371" t="s">
        <v>1125</v>
      </c>
      <c r="E20" s="372">
        <v>0</v>
      </c>
      <c r="F20" s="443" t="s">
        <v>1125</v>
      </c>
      <c r="G20" s="373" t="s">
        <v>1125</v>
      </c>
      <c r="H20" s="457" t="s">
        <v>1125</v>
      </c>
      <c r="J20" s="382"/>
    </row>
    <row r="21" spans="1:10" s="334" customFormat="1" ht="24" customHeight="1">
      <c r="A21" s="334">
        <v>19</v>
      </c>
      <c r="B21" s="418" t="s">
        <v>1125</v>
      </c>
      <c r="C21" s="370" t="s">
        <v>1125</v>
      </c>
      <c r="D21" s="371" t="s">
        <v>1125</v>
      </c>
      <c r="E21" s="372">
        <v>0</v>
      </c>
      <c r="F21" s="443" t="s">
        <v>1125</v>
      </c>
      <c r="G21" s="373" t="s">
        <v>1125</v>
      </c>
      <c r="H21" s="457" t="s">
        <v>1125</v>
      </c>
      <c r="J21" s="382"/>
    </row>
    <row r="22" spans="1:10" s="334" customFormat="1" ht="24" customHeight="1" thickBot="1">
      <c r="A22" s="334">
        <v>20</v>
      </c>
      <c r="B22" s="419" t="s">
        <v>1125</v>
      </c>
      <c r="C22" s="374" t="s">
        <v>1125</v>
      </c>
      <c r="D22" s="375" t="s">
        <v>1125</v>
      </c>
      <c r="E22" s="376">
        <v>0</v>
      </c>
      <c r="F22" s="444" t="s">
        <v>1125</v>
      </c>
      <c r="G22" s="377" t="s">
        <v>1125</v>
      </c>
      <c r="H22" s="458" t="s">
        <v>1125</v>
      </c>
      <c r="J22" s="338"/>
    </row>
    <row r="23" spans="1:8" s="334" customFormat="1" ht="24" customHeight="1">
      <c r="A23" s="334">
        <v>21</v>
      </c>
      <c r="B23" s="420" t="s">
        <v>1125</v>
      </c>
      <c r="C23" s="378" t="s">
        <v>1125</v>
      </c>
      <c r="D23" s="379" t="s">
        <v>1125</v>
      </c>
      <c r="E23" s="368">
        <v>0</v>
      </c>
      <c r="F23" s="445" t="s">
        <v>1125</v>
      </c>
      <c r="G23" s="380" t="s">
        <v>1125</v>
      </c>
      <c r="H23" s="459" t="s">
        <v>1125</v>
      </c>
    </row>
    <row r="24" spans="1:8" s="334" customFormat="1" ht="24" customHeight="1">
      <c r="A24" s="334">
        <v>22</v>
      </c>
      <c r="B24" s="418" t="s">
        <v>1125</v>
      </c>
      <c r="C24" s="370" t="s">
        <v>1125</v>
      </c>
      <c r="D24" s="371" t="s">
        <v>1125</v>
      </c>
      <c r="E24" s="372">
        <v>0</v>
      </c>
      <c r="F24" s="443" t="s">
        <v>1125</v>
      </c>
      <c r="G24" s="373" t="s">
        <v>1125</v>
      </c>
      <c r="H24" s="457" t="s">
        <v>1125</v>
      </c>
    </row>
    <row r="25" spans="1:8" s="334" customFormat="1" ht="24" customHeight="1">
      <c r="A25" s="334">
        <v>23</v>
      </c>
      <c r="B25" s="418" t="s">
        <v>1125</v>
      </c>
      <c r="C25" s="370" t="s">
        <v>1125</v>
      </c>
      <c r="D25" s="371" t="s">
        <v>1125</v>
      </c>
      <c r="E25" s="372">
        <v>0</v>
      </c>
      <c r="F25" s="443" t="s">
        <v>1125</v>
      </c>
      <c r="G25" s="373" t="s">
        <v>1125</v>
      </c>
      <c r="H25" s="457" t="s">
        <v>1125</v>
      </c>
    </row>
    <row r="26" spans="1:8" s="334" customFormat="1" ht="24" customHeight="1">
      <c r="A26" s="334">
        <v>24</v>
      </c>
      <c r="B26" s="418" t="s">
        <v>1125</v>
      </c>
      <c r="C26" s="370" t="s">
        <v>1125</v>
      </c>
      <c r="D26" s="371" t="s">
        <v>1125</v>
      </c>
      <c r="E26" s="372">
        <v>0</v>
      </c>
      <c r="F26" s="443" t="s">
        <v>1125</v>
      </c>
      <c r="G26" s="373" t="s">
        <v>1125</v>
      </c>
      <c r="H26" s="457" t="s">
        <v>1125</v>
      </c>
    </row>
    <row r="27" spans="1:8" s="334" customFormat="1" ht="24" customHeight="1" thickBot="1">
      <c r="A27" s="334">
        <v>25</v>
      </c>
      <c r="B27" s="419" t="s">
        <v>1125</v>
      </c>
      <c r="C27" s="374" t="s">
        <v>1125</v>
      </c>
      <c r="D27" s="375" t="s">
        <v>1125</v>
      </c>
      <c r="E27" s="376">
        <v>0</v>
      </c>
      <c r="F27" s="444" t="s">
        <v>1125</v>
      </c>
      <c r="G27" s="377" t="s">
        <v>1125</v>
      </c>
      <c r="H27" s="458" t="s">
        <v>1125</v>
      </c>
    </row>
    <row r="28" spans="1:8" s="334" customFormat="1" ht="24" customHeight="1">
      <c r="A28" s="334">
        <v>26</v>
      </c>
      <c r="B28" s="420" t="s">
        <v>1125</v>
      </c>
      <c r="C28" s="378" t="s">
        <v>1125</v>
      </c>
      <c r="D28" s="379" t="s">
        <v>1125</v>
      </c>
      <c r="E28" s="368">
        <v>0</v>
      </c>
      <c r="F28" s="445" t="s">
        <v>1125</v>
      </c>
      <c r="G28" s="380" t="s">
        <v>1125</v>
      </c>
      <c r="H28" s="459" t="s">
        <v>1125</v>
      </c>
    </row>
    <row r="29" spans="1:8" s="334" customFormat="1" ht="24" customHeight="1">
      <c r="A29" s="334">
        <v>27</v>
      </c>
      <c r="B29" s="418" t="s">
        <v>1125</v>
      </c>
      <c r="C29" s="370" t="s">
        <v>1125</v>
      </c>
      <c r="D29" s="371" t="s">
        <v>1125</v>
      </c>
      <c r="E29" s="372">
        <v>0</v>
      </c>
      <c r="F29" s="443" t="s">
        <v>1125</v>
      </c>
      <c r="G29" s="373" t="s">
        <v>1125</v>
      </c>
      <c r="H29" s="457" t="s">
        <v>1125</v>
      </c>
    </row>
    <row r="30" spans="1:8" s="334" customFormat="1" ht="24" customHeight="1">
      <c r="A30" s="334">
        <v>28</v>
      </c>
      <c r="B30" s="418" t="s">
        <v>1125</v>
      </c>
      <c r="C30" s="370" t="s">
        <v>1125</v>
      </c>
      <c r="D30" s="371" t="s">
        <v>1125</v>
      </c>
      <c r="E30" s="372">
        <v>0</v>
      </c>
      <c r="F30" s="443" t="s">
        <v>1125</v>
      </c>
      <c r="G30" s="373" t="s">
        <v>1125</v>
      </c>
      <c r="H30" s="457" t="s">
        <v>1125</v>
      </c>
    </row>
    <row r="31" spans="1:8" s="334" customFormat="1" ht="24" customHeight="1">
      <c r="A31" s="334">
        <v>29</v>
      </c>
      <c r="B31" s="418" t="s">
        <v>1125</v>
      </c>
      <c r="C31" s="370" t="s">
        <v>1125</v>
      </c>
      <c r="D31" s="371" t="s">
        <v>1125</v>
      </c>
      <c r="E31" s="372">
        <v>0</v>
      </c>
      <c r="F31" s="443" t="s">
        <v>1125</v>
      </c>
      <c r="G31" s="373" t="s">
        <v>1125</v>
      </c>
      <c r="H31" s="457" t="s">
        <v>1125</v>
      </c>
    </row>
    <row r="32" spans="1:8" s="334" customFormat="1" ht="24" customHeight="1" thickBot="1">
      <c r="A32" s="334">
        <v>30</v>
      </c>
      <c r="B32" s="419" t="s">
        <v>1125</v>
      </c>
      <c r="C32" s="374" t="s">
        <v>1125</v>
      </c>
      <c r="D32" s="375" t="s">
        <v>1125</v>
      </c>
      <c r="E32" s="376">
        <v>0</v>
      </c>
      <c r="F32" s="444" t="s">
        <v>1125</v>
      </c>
      <c r="G32" s="377" t="s">
        <v>1125</v>
      </c>
      <c r="H32" s="458" t="s">
        <v>1125</v>
      </c>
    </row>
    <row r="33" spans="1:8" s="334" customFormat="1" ht="24" customHeight="1">
      <c r="A33" s="334">
        <v>31</v>
      </c>
      <c r="B33" s="420" t="s">
        <v>1125</v>
      </c>
      <c r="C33" s="378" t="s">
        <v>1125</v>
      </c>
      <c r="D33" s="379" t="s">
        <v>1125</v>
      </c>
      <c r="E33" s="368">
        <v>0</v>
      </c>
      <c r="F33" s="445" t="s">
        <v>1125</v>
      </c>
      <c r="G33" s="380" t="s">
        <v>1125</v>
      </c>
      <c r="H33" s="459" t="s">
        <v>1125</v>
      </c>
    </row>
    <row r="34" spans="1:8" s="334" customFormat="1" ht="24" customHeight="1">
      <c r="A34" s="334">
        <v>32</v>
      </c>
      <c r="B34" s="418" t="s">
        <v>1125</v>
      </c>
      <c r="C34" s="370" t="s">
        <v>1125</v>
      </c>
      <c r="D34" s="371" t="s">
        <v>1125</v>
      </c>
      <c r="E34" s="372">
        <v>0</v>
      </c>
      <c r="F34" s="443" t="s">
        <v>1125</v>
      </c>
      <c r="G34" s="373" t="s">
        <v>1125</v>
      </c>
      <c r="H34" s="457" t="s">
        <v>1125</v>
      </c>
    </row>
    <row r="35" spans="1:8" s="334" customFormat="1" ht="24" customHeight="1">
      <c r="A35" s="334">
        <v>33</v>
      </c>
      <c r="B35" s="418" t="s">
        <v>1125</v>
      </c>
      <c r="C35" s="370" t="s">
        <v>1125</v>
      </c>
      <c r="D35" s="371" t="s">
        <v>1125</v>
      </c>
      <c r="E35" s="372">
        <v>0</v>
      </c>
      <c r="F35" s="443" t="s">
        <v>1125</v>
      </c>
      <c r="G35" s="373" t="s">
        <v>1125</v>
      </c>
      <c r="H35" s="457" t="s">
        <v>1125</v>
      </c>
    </row>
    <row r="36" spans="1:8" s="334" customFormat="1" ht="24" customHeight="1">
      <c r="A36" s="334">
        <v>34</v>
      </c>
      <c r="B36" s="418" t="s">
        <v>1125</v>
      </c>
      <c r="C36" s="370" t="s">
        <v>1125</v>
      </c>
      <c r="D36" s="371" t="s">
        <v>1125</v>
      </c>
      <c r="E36" s="372">
        <v>0</v>
      </c>
      <c r="F36" s="443" t="s">
        <v>1125</v>
      </c>
      <c r="G36" s="373" t="s">
        <v>1125</v>
      </c>
      <c r="H36" s="457" t="s">
        <v>1125</v>
      </c>
    </row>
    <row r="37" spans="1:8" s="334" customFormat="1" ht="24" customHeight="1" thickBot="1">
      <c r="A37" s="334">
        <v>35</v>
      </c>
      <c r="B37" s="419" t="s">
        <v>1125</v>
      </c>
      <c r="C37" s="374" t="s">
        <v>1125</v>
      </c>
      <c r="D37" s="375" t="s">
        <v>1125</v>
      </c>
      <c r="E37" s="376">
        <v>0</v>
      </c>
      <c r="F37" s="444" t="s">
        <v>1125</v>
      </c>
      <c r="G37" s="377" t="s">
        <v>1125</v>
      </c>
      <c r="H37" s="458" t="s">
        <v>1125</v>
      </c>
    </row>
    <row r="38" spans="1:8" s="355" customFormat="1" ht="14.25">
      <c r="A38" s="355">
        <v>36</v>
      </c>
      <c r="B38" s="421" t="s">
        <v>1125</v>
      </c>
      <c r="C38" s="383" t="s">
        <v>1125</v>
      </c>
      <c r="D38" s="384" t="s">
        <v>1125</v>
      </c>
      <c r="E38" s="385">
        <v>0</v>
      </c>
      <c r="F38" s="446" t="s">
        <v>1125</v>
      </c>
      <c r="G38" s="386" t="s">
        <v>1125</v>
      </c>
      <c r="H38" s="460" t="s">
        <v>1125</v>
      </c>
    </row>
    <row r="39" spans="1:8" s="355" customFormat="1" ht="14.25">
      <c r="A39" s="355">
        <v>37</v>
      </c>
      <c r="B39" s="422" t="s">
        <v>1125</v>
      </c>
      <c r="C39" s="387" t="s">
        <v>1125</v>
      </c>
      <c r="D39" s="388" t="s">
        <v>1125</v>
      </c>
      <c r="E39" s="389">
        <v>0</v>
      </c>
      <c r="F39" s="447" t="s">
        <v>1125</v>
      </c>
      <c r="G39" s="390" t="s">
        <v>1125</v>
      </c>
      <c r="H39" s="461" t="s">
        <v>1125</v>
      </c>
    </row>
    <row r="40" spans="1:8" s="355" customFormat="1" ht="14.25">
      <c r="A40" s="355">
        <v>38</v>
      </c>
      <c r="B40" s="422" t="s">
        <v>1125</v>
      </c>
      <c r="C40" s="387" t="s">
        <v>1125</v>
      </c>
      <c r="D40" s="388" t="s">
        <v>1125</v>
      </c>
      <c r="E40" s="389">
        <v>0</v>
      </c>
      <c r="F40" s="447" t="s">
        <v>1125</v>
      </c>
      <c r="G40" s="390" t="s">
        <v>1125</v>
      </c>
      <c r="H40" s="461" t="s">
        <v>1125</v>
      </c>
    </row>
    <row r="41" spans="1:8" s="355" customFormat="1" ht="14.25">
      <c r="A41" s="355">
        <v>39</v>
      </c>
      <c r="B41" s="422" t="s">
        <v>1125</v>
      </c>
      <c r="C41" s="387" t="s">
        <v>1125</v>
      </c>
      <c r="D41" s="388" t="s">
        <v>1125</v>
      </c>
      <c r="E41" s="389">
        <v>0</v>
      </c>
      <c r="F41" s="447" t="s">
        <v>1125</v>
      </c>
      <c r="G41" s="390" t="s">
        <v>1125</v>
      </c>
      <c r="H41" s="461" t="s">
        <v>1125</v>
      </c>
    </row>
    <row r="42" spans="1:8" s="355" customFormat="1" ht="15" thickBot="1">
      <c r="A42" s="355">
        <v>40</v>
      </c>
      <c r="B42" s="423" t="s">
        <v>1125</v>
      </c>
      <c r="C42" s="391" t="s">
        <v>1125</v>
      </c>
      <c r="D42" s="392" t="s">
        <v>1125</v>
      </c>
      <c r="E42" s="393">
        <v>0</v>
      </c>
      <c r="F42" s="448" t="s">
        <v>1125</v>
      </c>
      <c r="G42" s="394" t="s">
        <v>1125</v>
      </c>
      <c r="H42" s="462" t="s">
        <v>1125</v>
      </c>
    </row>
    <row r="43" spans="1:8" s="355" customFormat="1" ht="14.25">
      <c r="A43" s="355">
        <v>41</v>
      </c>
      <c r="B43" s="421" t="s">
        <v>1125</v>
      </c>
      <c r="C43" s="383" t="s">
        <v>1125</v>
      </c>
      <c r="D43" s="384" t="s">
        <v>1125</v>
      </c>
      <c r="E43" s="385">
        <v>0</v>
      </c>
      <c r="F43" s="446" t="s">
        <v>1125</v>
      </c>
      <c r="G43" s="386" t="s">
        <v>1125</v>
      </c>
      <c r="H43" s="460" t="s">
        <v>1125</v>
      </c>
    </row>
    <row r="44" spans="1:8" s="355" customFormat="1" ht="14.25">
      <c r="A44" s="355">
        <v>42</v>
      </c>
      <c r="B44" s="422" t="s">
        <v>1125</v>
      </c>
      <c r="C44" s="387" t="s">
        <v>1125</v>
      </c>
      <c r="D44" s="388" t="s">
        <v>1125</v>
      </c>
      <c r="E44" s="389">
        <v>0</v>
      </c>
      <c r="F44" s="447" t="s">
        <v>1125</v>
      </c>
      <c r="G44" s="390" t="s">
        <v>1125</v>
      </c>
      <c r="H44" s="461" t="s">
        <v>1125</v>
      </c>
    </row>
    <row r="45" spans="1:8" s="355" customFormat="1" ht="14.25">
      <c r="A45" s="355">
        <v>43</v>
      </c>
      <c r="B45" s="422" t="s">
        <v>1125</v>
      </c>
      <c r="C45" s="387" t="s">
        <v>1125</v>
      </c>
      <c r="D45" s="388" t="s">
        <v>1125</v>
      </c>
      <c r="E45" s="389">
        <v>0</v>
      </c>
      <c r="F45" s="447" t="s">
        <v>1125</v>
      </c>
      <c r="G45" s="390" t="s">
        <v>1125</v>
      </c>
      <c r="H45" s="461" t="s">
        <v>1125</v>
      </c>
    </row>
    <row r="46" spans="1:8" s="355" customFormat="1" ht="14.25">
      <c r="A46" s="355">
        <v>44</v>
      </c>
      <c r="B46" s="422" t="s">
        <v>1125</v>
      </c>
      <c r="C46" s="387" t="s">
        <v>1125</v>
      </c>
      <c r="D46" s="388" t="s">
        <v>1125</v>
      </c>
      <c r="E46" s="389">
        <v>0</v>
      </c>
      <c r="F46" s="447" t="s">
        <v>1125</v>
      </c>
      <c r="G46" s="390" t="s">
        <v>1125</v>
      </c>
      <c r="H46" s="461" t="s">
        <v>1125</v>
      </c>
    </row>
    <row r="47" spans="1:8" s="355" customFormat="1" ht="15" thickBot="1">
      <c r="A47" s="355">
        <v>45</v>
      </c>
      <c r="B47" s="423" t="s">
        <v>1125</v>
      </c>
      <c r="C47" s="391" t="s">
        <v>1125</v>
      </c>
      <c r="D47" s="392" t="s">
        <v>1125</v>
      </c>
      <c r="E47" s="393">
        <v>0</v>
      </c>
      <c r="F47" s="448" t="s">
        <v>1125</v>
      </c>
      <c r="G47" s="394" t="s">
        <v>1125</v>
      </c>
      <c r="H47" s="462" t="s">
        <v>1125</v>
      </c>
    </row>
    <row r="51" spans="2:8" ht="21.75" customHeight="1" hidden="1" thickBot="1">
      <c r="B51" s="302" t="s">
        <v>257</v>
      </c>
      <c r="C51" s="302"/>
      <c r="D51" s="302"/>
      <c r="E51" s="302"/>
      <c r="F51" s="302"/>
      <c r="G51" s="302"/>
      <c r="H51" s="302"/>
    </row>
    <row r="52" spans="2:8" ht="15" customHeight="1" hidden="1" thickBot="1">
      <c r="B52" s="306" t="s">
        <v>873</v>
      </c>
      <c r="C52" s="92"/>
      <c r="D52" s="93" t="s">
        <v>1007</v>
      </c>
      <c r="E52" s="306" t="s">
        <v>415</v>
      </c>
      <c r="F52" s="92"/>
      <c r="G52" s="306" t="s">
        <v>416</v>
      </c>
      <c r="H52" s="92"/>
    </row>
    <row r="53" spans="1:8" ht="15" customHeight="1" hidden="1" thickTop="1">
      <c r="A53" s="91">
        <f>'通過記録入力'!A4</f>
        <v>1</v>
      </c>
      <c r="B53" s="424">
        <f>'通過記録入力'!B4</f>
      </c>
      <c r="C53" s="127">
        <f>'通過記録入力'!C4</f>
      </c>
      <c r="D53" s="128">
        <f>'通過記録入力'!T4</f>
      </c>
      <c r="E53" s="130">
        <f>'通過記録入力'!M4</f>
        <v>0</v>
      </c>
      <c r="F53" s="449">
        <f>IF('通過記録入力'!L4=0,"",'通過記録入力'!L4)</f>
      </c>
      <c r="G53" s="120">
        <f>'区間記録処理'!K4</f>
      </c>
      <c r="H53" s="463">
        <f>IF('区間記録処理'!L4=0,"",'区間記録処理'!L4)</f>
      </c>
    </row>
    <row r="54" spans="1:8" ht="14.25" customHeight="1" hidden="1">
      <c r="A54" s="91">
        <f>'通過記録入力'!A5</f>
        <v>2</v>
      </c>
      <c r="B54" s="425">
        <f>'通過記録入力'!B5</f>
      </c>
      <c r="C54" s="121">
        <f>'通過記録入力'!C5</f>
      </c>
      <c r="D54" s="122">
        <f>'通過記録入力'!T5</f>
      </c>
      <c r="E54" s="131">
        <f>'通過記録入力'!M5</f>
        <v>0</v>
      </c>
      <c r="F54" s="450">
        <f>IF('通過記録入力'!L5=0,"",'通過記録入力'!L5)</f>
      </c>
      <c r="G54" s="123">
        <f>'区間記録処理'!K5</f>
      </c>
      <c r="H54" s="464">
        <f>IF('区間記録処理'!L5=0,"",'区間記録処理'!L5)</f>
      </c>
    </row>
    <row r="55" spans="1:8" ht="14.25" customHeight="1" hidden="1">
      <c r="A55" s="91">
        <f>'通過記録入力'!A6</f>
        <v>3</v>
      </c>
      <c r="B55" s="425">
        <f>'通過記録入力'!B6</f>
      </c>
      <c r="C55" s="121">
        <f>'通過記録入力'!C6</f>
      </c>
      <c r="D55" s="122">
        <f>'通過記録入力'!T6</f>
      </c>
      <c r="E55" s="131">
        <f>'通過記録入力'!M6</f>
        <v>0</v>
      </c>
      <c r="F55" s="450">
        <f>IF('通過記録入力'!L6=0,"",'通過記録入力'!L6)</f>
      </c>
      <c r="G55" s="123">
        <f>'区間記録処理'!K6</f>
      </c>
      <c r="H55" s="464">
        <f>IF('区間記録処理'!L6=0,"",'区間記録処理'!L6)</f>
      </c>
    </row>
    <row r="56" spans="1:8" ht="14.25" customHeight="1" hidden="1">
      <c r="A56" s="91">
        <f>'通過記録入力'!A7</f>
        <v>4</v>
      </c>
      <c r="B56" s="425">
        <f>'通過記録入力'!B7</f>
      </c>
      <c r="C56" s="121">
        <f>'通過記録入力'!C7</f>
      </c>
      <c r="D56" s="122">
        <f>'通過記録入力'!T7</f>
      </c>
      <c r="E56" s="131">
        <f>'通過記録入力'!M7</f>
        <v>0</v>
      </c>
      <c r="F56" s="450">
        <f>IF('通過記録入力'!L7=0,"",'通過記録入力'!L7)</f>
      </c>
      <c r="G56" s="123">
        <f>'区間記録処理'!K7</f>
      </c>
      <c r="H56" s="464">
        <f>IF('区間記録処理'!L7=0,"",'区間記録処理'!L7)</f>
      </c>
    </row>
    <row r="57" spans="1:8" ht="15" customHeight="1" hidden="1" thickBot="1">
      <c r="A57" s="91">
        <f>'通過記録入力'!A8</f>
        <v>5</v>
      </c>
      <c r="B57" s="426">
        <f>'通過記録入力'!B8</f>
      </c>
      <c r="C57" s="124">
        <f>'通過記録入力'!C8</f>
      </c>
      <c r="D57" s="114">
        <f>'通過記録入力'!T8</f>
      </c>
      <c r="E57" s="132">
        <f>'通過記録入力'!M8</f>
        <v>0</v>
      </c>
      <c r="F57" s="451">
        <f>IF('通過記録入力'!L8=0,"",'通過記録入力'!L8)</f>
      </c>
      <c r="G57" s="125">
        <f>'区間記録処理'!K8</f>
      </c>
      <c r="H57" s="465">
        <f>IF('区間記録処理'!L8=0,"",'区間記録処理'!L8)</f>
      </c>
    </row>
    <row r="58" spans="1:8" ht="14.25" customHeight="1" hidden="1">
      <c r="A58" s="91">
        <f>'通過記録入力'!A9</f>
        <v>6</v>
      </c>
      <c r="B58" s="427">
        <f>'通過記録入力'!B9</f>
      </c>
      <c r="C58" s="129">
        <f>'通過記録入力'!C9</f>
      </c>
      <c r="D58" s="109">
        <f>'通過記録入力'!T9</f>
      </c>
      <c r="E58" s="130">
        <f>'通過記録入力'!M9</f>
        <v>0</v>
      </c>
      <c r="F58" s="452">
        <f>IF('通過記録入力'!L9=0,"",'通過記録入力'!L9)</f>
      </c>
      <c r="G58" s="119">
        <f>'区間記録処理'!K9</f>
      </c>
      <c r="H58" s="466">
        <f>IF('区間記録処理'!L9=0,"",'区間記録処理'!L9)</f>
      </c>
    </row>
    <row r="59" spans="1:8" ht="14.25" customHeight="1" hidden="1">
      <c r="A59" s="91">
        <f>'通過記録入力'!A10</f>
        <v>7</v>
      </c>
      <c r="B59" s="425">
        <f>'通過記録入力'!B10</f>
      </c>
      <c r="C59" s="121">
        <f>'通過記録入力'!C10</f>
      </c>
      <c r="D59" s="122">
        <f>'通過記録入力'!T10</f>
      </c>
      <c r="E59" s="131">
        <f>'通過記録入力'!M10</f>
        <v>0</v>
      </c>
      <c r="F59" s="450">
        <f>IF('通過記録入力'!L10=0,"",'通過記録入力'!L10)</f>
      </c>
      <c r="G59" s="123">
        <f>'区間記録処理'!K10</f>
      </c>
      <c r="H59" s="464">
        <f>IF('区間記録処理'!L10=0,"",'区間記録処理'!L10)</f>
      </c>
    </row>
    <row r="60" spans="1:8" ht="14.25" customHeight="1" hidden="1">
      <c r="A60" s="91">
        <f>'通過記録入力'!A11</f>
        <v>8</v>
      </c>
      <c r="B60" s="425">
        <f>'通過記録入力'!B11</f>
      </c>
      <c r="C60" s="121">
        <f>'通過記録入力'!C11</f>
      </c>
      <c r="D60" s="122">
        <f>'通過記録入力'!T11</f>
      </c>
      <c r="E60" s="131">
        <f>'通過記録入力'!M11</f>
        <v>0</v>
      </c>
      <c r="F60" s="450">
        <f>IF('通過記録入力'!L11=0,"",'通過記録入力'!L11)</f>
      </c>
      <c r="G60" s="123">
        <f>'区間記録処理'!K11</f>
      </c>
      <c r="H60" s="464">
        <f>IF('区間記録処理'!L11=0,"",'区間記録処理'!L11)</f>
      </c>
    </row>
    <row r="61" spans="1:8" ht="14.25" customHeight="1" hidden="1">
      <c r="A61" s="91">
        <f>'通過記録入力'!A12</f>
        <v>9</v>
      </c>
      <c r="B61" s="425">
        <f>'通過記録入力'!B12</f>
      </c>
      <c r="C61" s="121">
        <f>'通過記録入力'!C12</f>
      </c>
      <c r="D61" s="122">
        <f>'通過記録入力'!T12</f>
      </c>
      <c r="E61" s="131">
        <f>'通過記録入力'!M12</f>
        <v>0</v>
      </c>
      <c r="F61" s="450">
        <f>IF('通過記録入力'!L12=0,"",'通過記録入力'!L12)</f>
      </c>
      <c r="G61" s="123">
        <f>'区間記録処理'!K12</f>
      </c>
      <c r="H61" s="464">
        <f>IF('区間記録処理'!L12=0,"",'区間記録処理'!L12)</f>
      </c>
    </row>
    <row r="62" spans="1:8" ht="15" customHeight="1" hidden="1" thickBot="1">
      <c r="A62" s="91">
        <f>'通過記録入力'!A13</f>
        <v>10</v>
      </c>
      <c r="B62" s="426">
        <f>'通過記録入力'!B13</f>
      </c>
      <c r="C62" s="124">
        <f>'通過記録入力'!C13</f>
      </c>
      <c r="D62" s="114">
        <f>'通過記録入力'!T13</f>
      </c>
      <c r="E62" s="132">
        <f>'通過記録入力'!M13</f>
        <v>0</v>
      </c>
      <c r="F62" s="451">
        <f>IF('通過記録入力'!L13=0,"",'通過記録入力'!L13)</f>
      </c>
      <c r="G62" s="125">
        <f>'区間記録処理'!K13</f>
      </c>
      <c r="H62" s="465">
        <f>IF('区間記録処理'!L13=0,"",'区間記録処理'!L13)</f>
      </c>
    </row>
    <row r="63" spans="1:8" ht="14.25" customHeight="1" hidden="1">
      <c r="A63" s="91">
        <f>'通過記録入力'!A14</f>
        <v>11</v>
      </c>
      <c r="B63" s="427">
        <f>'通過記録入力'!B14</f>
      </c>
      <c r="C63" s="129">
        <f>'通過記録入力'!C14</f>
      </c>
      <c r="D63" s="109">
        <f>'通過記録入力'!T14</f>
      </c>
      <c r="E63" s="130">
        <f>'通過記録入力'!M14</f>
        <v>0</v>
      </c>
      <c r="F63" s="452">
        <f>IF('通過記録入力'!L14=0,"",'通過記録入力'!L14)</f>
      </c>
      <c r="G63" s="119">
        <f>'区間記録処理'!K14</f>
      </c>
      <c r="H63" s="466">
        <f>IF('区間記録処理'!L14=0,"",'区間記録処理'!L14)</f>
      </c>
    </row>
    <row r="64" spans="1:8" ht="14.25" customHeight="1" hidden="1">
      <c r="A64" s="91">
        <f>'通過記録入力'!A15</f>
        <v>12</v>
      </c>
      <c r="B64" s="425">
        <f>'通過記録入力'!B15</f>
      </c>
      <c r="C64" s="121">
        <f>'通過記録入力'!C15</f>
      </c>
      <c r="D64" s="122">
        <f>'通過記録入力'!T15</f>
      </c>
      <c r="E64" s="131">
        <f>'通過記録入力'!M15</f>
        <v>0</v>
      </c>
      <c r="F64" s="450">
        <f>IF('通過記録入力'!L15=0,"",'通過記録入力'!L15)</f>
      </c>
      <c r="G64" s="123">
        <f>'区間記録処理'!K15</f>
      </c>
      <c r="H64" s="464">
        <f>IF('区間記録処理'!L15=0,"",'区間記録処理'!L15)</f>
      </c>
    </row>
    <row r="65" spans="1:8" ht="14.25" customHeight="1" hidden="1">
      <c r="A65" s="91">
        <f>'通過記録入力'!A16</f>
        <v>13</v>
      </c>
      <c r="B65" s="425">
        <f>'通過記録入力'!B16</f>
      </c>
      <c r="C65" s="121">
        <f>'通過記録入力'!C16</f>
      </c>
      <c r="D65" s="122">
        <f>'通過記録入力'!T16</f>
      </c>
      <c r="E65" s="131">
        <f>'通過記録入力'!M16</f>
        <v>0</v>
      </c>
      <c r="F65" s="450">
        <f>IF('通過記録入力'!L16=0,"",'通過記録入力'!L16)</f>
      </c>
      <c r="G65" s="123">
        <f>'区間記録処理'!K16</f>
      </c>
      <c r="H65" s="464">
        <f>IF('区間記録処理'!L16=0,"",'区間記録処理'!L16)</f>
      </c>
    </row>
    <row r="66" spans="1:8" ht="14.25" customHeight="1" hidden="1">
      <c r="A66" s="91">
        <f>'通過記録入力'!A17</f>
        <v>14</v>
      </c>
      <c r="B66" s="425">
        <f>'通過記録入力'!B17</f>
      </c>
      <c r="C66" s="121">
        <f>'通過記録入力'!C17</f>
      </c>
      <c r="D66" s="122">
        <f>'通過記録入力'!T17</f>
      </c>
      <c r="E66" s="131">
        <f>'通過記録入力'!M17</f>
        <v>0</v>
      </c>
      <c r="F66" s="450">
        <f>IF('通過記録入力'!L17=0,"",'通過記録入力'!L17)</f>
      </c>
      <c r="G66" s="123">
        <f>'区間記録処理'!K17</f>
      </c>
      <c r="H66" s="464">
        <f>IF('区間記録処理'!L17=0,"",'区間記録処理'!L17)</f>
      </c>
    </row>
    <row r="67" spans="1:8" ht="15" customHeight="1" hidden="1" thickBot="1">
      <c r="A67" s="91">
        <f>'通過記録入力'!A18</f>
        <v>15</v>
      </c>
      <c r="B67" s="426">
        <f>'通過記録入力'!B18</f>
      </c>
      <c r="C67" s="124">
        <f>'通過記録入力'!C18</f>
      </c>
      <c r="D67" s="114">
        <f>'通過記録入力'!T18</f>
      </c>
      <c r="E67" s="132">
        <f>'通過記録入力'!M18</f>
        <v>0</v>
      </c>
      <c r="F67" s="451">
        <f>IF('通過記録入力'!L18=0,"",'通過記録入力'!L18)</f>
      </c>
      <c r="G67" s="125">
        <f>'区間記録処理'!K18</f>
      </c>
      <c r="H67" s="465">
        <f>IF('区間記録処理'!L18=0,"",'区間記録処理'!L18)</f>
      </c>
    </row>
    <row r="68" spans="1:8" ht="14.25" customHeight="1" hidden="1">
      <c r="A68" s="91">
        <f>'通過記録入力'!A19</f>
        <v>16</v>
      </c>
      <c r="B68" s="427">
        <f>'通過記録入力'!B19</f>
      </c>
      <c r="C68" s="129">
        <f>'通過記録入力'!C19</f>
      </c>
      <c r="D68" s="109">
        <f>'通過記録入力'!T19</f>
      </c>
      <c r="E68" s="130">
        <f>'通過記録入力'!M19</f>
        <v>0</v>
      </c>
      <c r="F68" s="452">
        <f>IF('通過記録入力'!L19=0,"",'通過記録入力'!L19)</f>
      </c>
      <c r="G68" s="119">
        <f>'区間記録処理'!K19</f>
      </c>
      <c r="H68" s="466">
        <f>IF('区間記録処理'!L19=0,"",'区間記録処理'!L19)</f>
      </c>
    </row>
    <row r="69" spans="1:8" ht="14.25" customHeight="1" hidden="1">
      <c r="A69" s="91">
        <f>'通過記録入力'!A20</f>
        <v>17</v>
      </c>
      <c r="B69" s="425">
        <f>'通過記録入力'!B20</f>
      </c>
      <c r="C69" s="121">
        <f>'通過記録入力'!C20</f>
      </c>
      <c r="D69" s="122">
        <f>'通過記録入力'!T20</f>
      </c>
      <c r="E69" s="131">
        <f>'通過記録入力'!M20</f>
        <v>0</v>
      </c>
      <c r="F69" s="450">
        <f>IF('通過記録入力'!L20=0,"",'通過記録入力'!L20)</f>
      </c>
      <c r="G69" s="123">
        <f>'区間記録処理'!K20</f>
      </c>
      <c r="H69" s="464">
        <f>IF('区間記録処理'!L20=0,"",'区間記録処理'!L20)</f>
      </c>
    </row>
    <row r="70" spans="1:8" ht="14.25" customHeight="1" hidden="1">
      <c r="A70" s="91">
        <f>'通過記録入力'!A21</f>
        <v>18</v>
      </c>
      <c r="B70" s="425">
        <f>'通過記録入力'!B21</f>
      </c>
      <c r="C70" s="121">
        <f>'通過記録入力'!C21</f>
      </c>
      <c r="D70" s="122">
        <f>'通過記録入力'!T21</f>
      </c>
      <c r="E70" s="131">
        <f>'通過記録入力'!M21</f>
        <v>0</v>
      </c>
      <c r="F70" s="450">
        <f>IF('通過記録入力'!L21=0,"",'通過記録入力'!L21)</f>
      </c>
      <c r="G70" s="123">
        <f>'区間記録処理'!K21</f>
      </c>
      <c r="H70" s="464">
        <f>IF('区間記録処理'!L21=0,"",'区間記録処理'!L21)</f>
      </c>
    </row>
    <row r="71" spans="1:8" ht="14.25" customHeight="1" hidden="1">
      <c r="A71" s="91">
        <f>'通過記録入力'!A22</f>
        <v>19</v>
      </c>
      <c r="B71" s="425">
        <f>'通過記録入力'!B22</f>
      </c>
      <c r="C71" s="121">
        <f>'通過記録入力'!C22</f>
      </c>
      <c r="D71" s="122">
        <f>'通過記録入力'!T22</f>
      </c>
      <c r="E71" s="131">
        <f>'通過記録入力'!M22</f>
        <v>0</v>
      </c>
      <c r="F71" s="450">
        <f>IF('通過記録入力'!L22=0,"",'通過記録入力'!L22)</f>
      </c>
      <c r="G71" s="123">
        <f>'区間記録処理'!K22</f>
      </c>
      <c r="H71" s="464">
        <f>IF('区間記録処理'!L22=0,"",'区間記録処理'!L22)</f>
      </c>
    </row>
    <row r="72" spans="1:8" ht="15" customHeight="1" hidden="1" thickBot="1">
      <c r="A72" s="91">
        <f>'通過記録入力'!A23</f>
        <v>20</v>
      </c>
      <c r="B72" s="426">
        <f>'通過記録入力'!B23</f>
      </c>
      <c r="C72" s="124">
        <f>'通過記録入力'!C23</f>
      </c>
      <c r="D72" s="114">
        <f>'通過記録入力'!T23</f>
      </c>
      <c r="E72" s="132">
        <f>'通過記録入力'!M23</f>
        <v>0</v>
      </c>
      <c r="F72" s="451">
        <f>IF('通過記録入力'!L23=0,"",'通過記録入力'!L23)</f>
      </c>
      <c r="G72" s="125">
        <f>'区間記録処理'!K23</f>
      </c>
      <c r="H72" s="465">
        <f>IF('区間記録処理'!L23=0,"",'区間記録処理'!L23)</f>
      </c>
    </row>
    <row r="73" spans="1:8" ht="14.25" customHeight="1" hidden="1">
      <c r="A73" s="91">
        <f>'通過記録入力'!A24</f>
        <v>21</v>
      </c>
      <c r="B73" s="427">
        <f>'通過記録入力'!B24</f>
      </c>
      <c r="C73" s="129">
        <f>'通過記録入力'!C24</f>
      </c>
      <c r="D73" s="109">
        <f>'通過記録入力'!T24</f>
      </c>
      <c r="E73" s="130">
        <f>'通過記録入力'!M24</f>
        <v>0</v>
      </c>
      <c r="F73" s="452">
        <f>IF('通過記録入力'!L24=0,"",'通過記録入力'!L24)</f>
      </c>
      <c r="G73" s="119">
        <f>'区間記録処理'!K24</f>
      </c>
      <c r="H73" s="466">
        <f>IF('区間記録処理'!L24=0,"",'区間記録処理'!L24)</f>
      </c>
    </row>
    <row r="74" spans="1:8" ht="14.25" customHeight="1" hidden="1">
      <c r="A74" s="91">
        <f>'通過記録入力'!A25</f>
        <v>22</v>
      </c>
      <c r="B74" s="425">
        <f>'通過記録入力'!B25</f>
      </c>
      <c r="C74" s="121">
        <f>'通過記録入力'!C25</f>
      </c>
      <c r="D74" s="122">
        <f>'通過記録入力'!T25</f>
      </c>
      <c r="E74" s="131">
        <f>'通過記録入力'!M25</f>
        <v>0</v>
      </c>
      <c r="F74" s="450">
        <f>IF('通過記録入力'!L25=0,"",'通過記録入力'!L25)</f>
      </c>
      <c r="G74" s="123">
        <f>'区間記録処理'!K25</f>
      </c>
      <c r="H74" s="464">
        <f>IF('区間記録処理'!L25=0,"",'区間記録処理'!L25)</f>
      </c>
    </row>
    <row r="75" spans="1:8" ht="14.25" customHeight="1" hidden="1">
      <c r="A75" s="91">
        <f>'通過記録入力'!A26</f>
        <v>23</v>
      </c>
      <c r="B75" s="425">
        <f>'通過記録入力'!B26</f>
      </c>
      <c r="C75" s="121">
        <f>'通過記録入力'!C26</f>
      </c>
      <c r="D75" s="122">
        <f>'通過記録入力'!T26</f>
      </c>
      <c r="E75" s="131">
        <f>'通過記録入力'!M26</f>
        <v>0</v>
      </c>
      <c r="F75" s="450">
        <f>IF('通過記録入力'!L26=0,"",'通過記録入力'!L26)</f>
      </c>
      <c r="G75" s="123">
        <f>'区間記録処理'!K26</f>
      </c>
      <c r="H75" s="464">
        <f>IF('区間記録処理'!L26=0,"",'区間記録処理'!L26)</f>
      </c>
    </row>
    <row r="76" spans="1:8" ht="14.25" customHeight="1" hidden="1">
      <c r="A76" s="91">
        <f>'通過記録入力'!A27</f>
        <v>24</v>
      </c>
      <c r="B76" s="425">
        <f>'通過記録入力'!B27</f>
      </c>
      <c r="C76" s="121">
        <f>'通過記録入力'!C27</f>
      </c>
      <c r="D76" s="122">
        <f>'通過記録入力'!T27</f>
      </c>
      <c r="E76" s="131">
        <f>'通過記録入力'!M27</f>
        <v>0</v>
      </c>
      <c r="F76" s="450">
        <f>IF('通過記録入力'!L27=0,"",'通過記録入力'!L27)</f>
      </c>
      <c r="G76" s="123">
        <f>'区間記録処理'!K27</f>
      </c>
      <c r="H76" s="464">
        <f>IF('区間記録処理'!L27=0,"",'区間記録処理'!L27)</f>
      </c>
    </row>
    <row r="77" spans="1:8" ht="15" customHeight="1" hidden="1" thickBot="1">
      <c r="A77" s="91">
        <f>'通過記録入力'!A28</f>
        <v>25</v>
      </c>
      <c r="B77" s="426">
        <f>'通過記録入力'!B28</f>
      </c>
      <c r="C77" s="124">
        <f>'通過記録入力'!C28</f>
      </c>
      <c r="D77" s="114">
        <f>'通過記録入力'!T28</f>
      </c>
      <c r="E77" s="132">
        <f>'通過記録入力'!M28</f>
        <v>0</v>
      </c>
      <c r="F77" s="451">
        <f>IF('通過記録入力'!L28=0,"",'通過記録入力'!L28)</f>
      </c>
      <c r="G77" s="125">
        <f>'区間記録処理'!K28</f>
      </c>
      <c r="H77" s="465">
        <f>IF('区間記録処理'!L28=0,"",'区間記録処理'!L28)</f>
      </c>
    </row>
    <row r="78" spans="1:8" ht="14.25" customHeight="1" hidden="1">
      <c r="A78" s="91">
        <f>'通過記録入力'!A29</f>
        <v>26</v>
      </c>
      <c r="B78" s="427">
        <f>'通過記録入力'!B29</f>
      </c>
      <c r="C78" s="129">
        <f>'通過記録入力'!C29</f>
      </c>
      <c r="D78" s="109">
        <f>'通過記録入力'!T29</f>
      </c>
      <c r="E78" s="130">
        <f>'通過記録入力'!M29</f>
        <v>0</v>
      </c>
      <c r="F78" s="452">
        <f>IF('通過記録入力'!L29=0,"",'通過記録入力'!L29)</f>
      </c>
      <c r="G78" s="119">
        <f>'区間記録処理'!K29</f>
      </c>
      <c r="H78" s="466">
        <f>IF('区間記録処理'!L29=0,"",'区間記録処理'!L29)</f>
      </c>
    </row>
    <row r="79" spans="1:8" ht="14.25" customHeight="1" hidden="1">
      <c r="A79" s="91">
        <f>'通過記録入力'!A30</f>
        <v>27</v>
      </c>
      <c r="B79" s="425">
        <f>'通過記録入力'!B30</f>
      </c>
      <c r="C79" s="121">
        <f>'通過記録入力'!C30</f>
      </c>
      <c r="D79" s="122">
        <f>'通過記録入力'!T30</f>
      </c>
      <c r="E79" s="131">
        <f>'通過記録入力'!M30</f>
        <v>0</v>
      </c>
      <c r="F79" s="450">
        <f>IF('通過記録入力'!L30=0,"",'通過記録入力'!L30)</f>
      </c>
      <c r="G79" s="123">
        <f>'区間記録処理'!K30</f>
      </c>
      <c r="H79" s="464">
        <f>IF('区間記録処理'!L30=0,"",'区間記録処理'!L30)</f>
      </c>
    </row>
    <row r="80" spans="1:8" ht="14.25" customHeight="1" hidden="1">
      <c r="A80" s="91">
        <f>'通過記録入力'!A31</f>
        <v>28</v>
      </c>
      <c r="B80" s="425">
        <f>'通過記録入力'!B31</f>
      </c>
      <c r="C80" s="121">
        <f>'通過記録入力'!C31</f>
      </c>
      <c r="D80" s="122">
        <f>'通過記録入力'!T31</f>
      </c>
      <c r="E80" s="131">
        <f>'通過記録入力'!M31</f>
        <v>0</v>
      </c>
      <c r="F80" s="450">
        <f>IF('通過記録入力'!L31=0,"",'通過記録入力'!L31)</f>
      </c>
      <c r="G80" s="123">
        <f>'区間記録処理'!K31</f>
      </c>
      <c r="H80" s="464">
        <f>IF('区間記録処理'!L31=0,"",'区間記録処理'!L31)</f>
      </c>
    </row>
    <row r="81" spans="1:8" ht="14.25" customHeight="1" hidden="1">
      <c r="A81" s="91">
        <f>'通過記録入力'!A32</f>
        <v>29</v>
      </c>
      <c r="B81" s="425">
        <f>'通過記録入力'!B32</f>
      </c>
      <c r="C81" s="121">
        <f>'通過記録入力'!C32</f>
      </c>
      <c r="D81" s="122">
        <f>'通過記録入力'!T32</f>
      </c>
      <c r="E81" s="131">
        <f>'通過記録入力'!M32</f>
        <v>0</v>
      </c>
      <c r="F81" s="450">
        <f>IF('通過記録入力'!L32=0,"",'通過記録入力'!L32)</f>
      </c>
      <c r="G81" s="123">
        <f>'区間記録処理'!K32</f>
      </c>
      <c r="H81" s="464">
        <f>IF('区間記録処理'!L32=0,"",'区間記録処理'!L32)</f>
      </c>
    </row>
    <row r="82" spans="1:8" ht="15" customHeight="1" hidden="1" thickBot="1">
      <c r="A82" s="91">
        <f>'通過記録入力'!A33</f>
        <v>30</v>
      </c>
      <c r="B82" s="426">
        <f>'通過記録入力'!B33</f>
      </c>
      <c r="C82" s="124">
        <f>'通過記録入力'!C33</f>
      </c>
      <c r="D82" s="114">
        <f>'通過記録入力'!T33</f>
      </c>
      <c r="E82" s="132">
        <f>'通過記録入力'!M33</f>
        <v>0</v>
      </c>
      <c r="F82" s="451">
        <f>IF('通過記録入力'!L33=0,"",'通過記録入力'!L33)</f>
      </c>
      <c r="G82" s="125">
        <f>'区間記録処理'!K33</f>
      </c>
      <c r="H82" s="465">
        <f>IF('区間記録処理'!L33=0,"",'区間記録処理'!L33)</f>
      </c>
    </row>
    <row r="83" spans="1:8" ht="14.25" customHeight="1" hidden="1">
      <c r="A83" s="91">
        <f>'通過記録入力'!A34</f>
        <v>31</v>
      </c>
      <c r="B83" s="427">
        <f>'通過記録入力'!B34</f>
      </c>
      <c r="C83" s="129">
        <f>'通過記録入力'!C34</f>
      </c>
      <c r="D83" s="109">
        <f>'通過記録入力'!T34</f>
      </c>
      <c r="E83" s="130">
        <f>'通過記録入力'!M34</f>
        <v>0</v>
      </c>
      <c r="F83" s="452">
        <f>IF('通過記録入力'!L34=0,"",'通過記録入力'!L34)</f>
      </c>
      <c r="G83" s="119">
        <f>'区間記録処理'!K34</f>
      </c>
      <c r="H83" s="466">
        <f>IF('区間記録処理'!L34=0,"",'区間記録処理'!L34)</f>
      </c>
    </row>
    <row r="84" spans="1:8" ht="14.25" customHeight="1" hidden="1">
      <c r="A84" s="91">
        <f>'通過記録入力'!A35</f>
        <v>32</v>
      </c>
      <c r="B84" s="425">
        <f>'通過記録入力'!B35</f>
      </c>
      <c r="C84" s="121">
        <f>'通過記録入力'!C35</f>
      </c>
      <c r="D84" s="122">
        <f>'通過記録入力'!T35</f>
      </c>
      <c r="E84" s="131">
        <f>'通過記録入力'!M35</f>
        <v>0</v>
      </c>
      <c r="F84" s="450">
        <f>IF('通過記録入力'!L35=0,"",'通過記録入力'!L35)</f>
      </c>
      <c r="G84" s="123">
        <f>'区間記録処理'!K35</f>
      </c>
      <c r="H84" s="464">
        <f>IF('区間記録処理'!L35=0,"",'区間記録処理'!L35)</f>
      </c>
    </row>
    <row r="85" spans="1:8" ht="14.25" customHeight="1" hidden="1">
      <c r="A85" s="91">
        <f>'通過記録入力'!A36</f>
        <v>33</v>
      </c>
      <c r="B85" s="425">
        <f>'通過記録入力'!B36</f>
      </c>
      <c r="C85" s="121">
        <f>'通過記録入力'!C36</f>
      </c>
      <c r="D85" s="122">
        <f>'通過記録入力'!T36</f>
      </c>
      <c r="E85" s="131">
        <f>'通過記録入力'!M36</f>
        <v>0</v>
      </c>
      <c r="F85" s="450">
        <f>IF('通過記録入力'!L36=0,"",'通過記録入力'!L36)</f>
      </c>
      <c r="G85" s="123">
        <f>'区間記録処理'!K36</f>
      </c>
      <c r="H85" s="464">
        <f>IF('区間記録処理'!L36=0,"",'区間記録処理'!L36)</f>
      </c>
    </row>
    <row r="86" spans="1:8" ht="14.25" customHeight="1" hidden="1">
      <c r="A86" s="91">
        <f>'通過記録入力'!A37</f>
        <v>34</v>
      </c>
      <c r="B86" s="425">
        <f>'通過記録入力'!B37</f>
      </c>
      <c r="C86" s="121">
        <f>'通過記録入力'!C37</f>
      </c>
      <c r="D86" s="122">
        <f>'通過記録入力'!T37</f>
      </c>
      <c r="E86" s="131">
        <f>'通過記録入力'!M37</f>
        <v>0</v>
      </c>
      <c r="F86" s="450">
        <f>IF('通過記録入力'!L37=0,"",'通過記録入力'!L37)</f>
      </c>
      <c r="G86" s="123">
        <f>'区間記録処理'!K37</f>
      </c>
      <c r="H86" s="464">
        <f>IF('区間記録処理'!L37=0,"",'区間記録処理'!L37)</f>
      </c>
    </row>
    <row r="87" spans="1:8" ht="15" customHeight="1" hidden="1" thickBot="1">
      <c r="A87" s="91">
        <f>'通過記録入力'!A38</f>
        <v>35</v>
      </c>
      <c r="B87" s="426">
        <f>'通過記録入力'!B38</f>
      </c>
      <c r="C87" s="124">
        <f>'通過記録入力'!C38</f>
      </c>
      <c r="D87" s="114">
        <f>'通過記録入力'!T38</f>
      </c>
      <c r="E87" s="132">
        <f>'通過記録入力'!M38</f>
        <v>0</v>
      </c>
      <c r="F87" s="451">
        <f>IF('通過記録入力'!L38=0,"",'通過記録入力'!L38)</f>
      </c>
      <c r="G87" s="125">
        <f>'区間記録処理'!K38</f>
      </c>
      <c r="H87" s="465">
        <f>IF('区間記録処理'!L38=0,"",'区間記録処理'!L38)</f>
      </c>
    </row>
    <row r="88" spans="1:8" ht="14.25" customHeight="1" hidden="1">
      <c r="A88" s="91">
        <f>'通過記録入力'!A39</f>
        <v>36</v>
      </c>
      <c r="B88" s="427">
        <f>'通過記録入力'!B39</f>
      </c>
      <c r="C88" s="129">
        <f>'通過記録入力'!C39</f>
      </c>
      <c r="D88" s="109">
        <f>'通過記録入力'!T39</f>
      </c>
      <c r="E88" s="130">
        <f>'通過記録入力'!M39</f>
        <v>0</v>
      </c>
      <c r="F88" s="452">
        <f>IF('通過記録入力'!L39=0,"",'通過記録入力'!L39)</f>
      </c>
      <c r="G88" s="119">
        <f>'区間記録処理'!K39</f>
      </c>
      <c r="H88" s="466">
        <f>IF('区間記録処理'!L39=0,"",'区間記録処理'!L39)</f>
      </c>
    </row>
    <row r="89" spans="1:8" ht="14.25" customHeight="1" hidden="1">
      <c r="A89" s="91">
        <f>'通過記録入力'!A40</f>
        <v>37</v>
      </c>
      <c r="B89" s="425">
        <f>'通過記録入力'!B40</f>
      </c>
      <c r="C89" s="121">
        <f>'通過記録入力'!C40</f>
      </c>
      <c r="D89" s="122">
        <f>'通過記録入力'!T40</f>
      </c>
      <c r="E89" s="131">
        <f>'通過記録入力'!M40</f>
        <v>0</v>
      </c>
      <c r="F89" s="450">
        <f>IF('通過記録入力'!L40=0,"",'通過記録入力'!L40)</f>
      </c>
      <c r="G89" s="123">
        <f>'区間記録処理'!K40</f>
      </c>
      <c r="H89" s="464">
        <f>IF('区間記録処理'!L40=0,"",'区間記録処理'!L40)</f>
      </c>
    </row>
    <row r="90" spans="1:8" ht="14.25" customHeight="1" hidden="1">
      <c r="A90" s="91">
        <f>'通過記録入力'!A41</f>
        <v>38</v>
      </c>
      <c r="B90" s="425">
        <f>'通過記録入力'!B41</f>
      </c>
      <c r="C90" s="121">
        <f>'通過記録入力'!C41</f>
      </c>
      <c r="D90" s="122">
        <f>'通過記録入力'!T41</f>
      </c>
      <c r="E90" s="131">
        <f>'通過記録入力'!M41</f>
        <v>0</v>
      </c>
      <c r="F90" s="450">
        <f>IF('通過記録入力'!L41=0,"",'通過記録入力'!L41)</f>
      </c>
      <c r="G90" s="123">
        <f>'区間記録処理'!K41</f>
      </c>
      <c r="H90" s="464">
        <f>IF('区間記録処理'!L41=0,"",'区間記録処理'!L41)</f>
      </c>
    </row>
    <row r="91" spans="1:8" ht="14.25" customHeight="1" hidden="1">
      <c r="A91" s="91">
        <f>'通過記録入力'!A42</f>
        <v>39</v>
      </c>
      <c r="B91" s="425">
        <f>'通過記録入力'!B42</f>
      </c>
      <c r="C91" s="121">
        <f>'通過記録入力'!C42</f>
      </c>
      <c r="D91" s="122">
        <f>'通過記録入力'!T42</f>
      </c>
      <c r="E91" s="131">
        <f>'通過記録入力'!M42</f>
        <v>0</v>
      </c>
      <c r="F91" s="450">
        <f>IF('通過記録入力'!L42=0,"",'通過記録入力'!L42)</f>
      </c>
      <c r="G91" s="123">
        <f>'区間記録処理'!K42</f>
      </c>
      <c r="H91" s="464">
        <f>IF('区間記録処理'!L42=0,"",'区間記録処理'!L42)</f>
      </c>
    </row>
    <row r="92" spans="1:8" ht="15" customHeight="1" hidden="1" thickBot="1">
      <c r="A92" s="91">
        <f>'通過記録入力'!A43</f>
        <v>40</v>
      </c>
      <c r="B92" s="426">
        <f>'通過記録入力'!B43</f>
      </c>
      <c r="C92" s="124">
        <f>'通過記録入力'!C43</f>
      </c>
      <c r="D92" s="114">
        <f>'通過記録入力'!T43</f>
      </c>
      <c r="E92" s="132">
        <f>'通過記録入力'!M43</f>
        <v>0</v>
      </c>
      <c r="F92" s="451">
        <f>IF('通過記録入力'!L43=0,"",'通過記録入力'!L43)</f>
      </c>
      <c r="G92" s="125">
        <f>'区間記録処理'!K43</f>
      </c>
      <c r="H92" s="465">
        <f>IF('区間記録処理'!L43=0,"",'区間記録処理'!L43)</f>
      </c>
    </row>
    <row r="93" spans="1:8" ht="14.25" customHeight="1" hidden="1">
      <c r="A93" s="91">
        <f>'通過記録入力'!A44</f>
        <v>41</v>
      </c>
      <c r="B93" s="427">
        <f>'通過記録入力'!B44</f>
      </c>
      <c r="C93" s="129">
        <f>'通過記録入力'!C44</f>
      </c>
      <c r="D93" s="109">
        <f>'通過記録入力'!T44</f>
      </c>
      <c r="E93" s="130">
        <f>'通過記録入力'!M44</f>
        <v>0</v>
      </c>
      <c r="F93" s="452">
        <f>IF('通過記録入力'!L44=0,"",'通過記録入力'!L44)</f>
      </c>
      <c r="G93" s="119">
        <f>'区間記録処理'!K44</f>
      </c>
      <c r="H93" s="466">
        <f>IF('区間記録処理'!L44=0,"",'区間記録処理'!L44)</f>
      </c>
    </row>
    <row r="94" spans="1:8" ht="14.25" customHeight="1" hidden="1">
      <c r="A94" s="91">
        <f>'通過記録入力'!A45</f>
        <v>42</v>
      </c>
      <c r="B94" s="425">
        <f>'通過記録入力'!B45</f>
      </c>
      <c r="C94" s="121">
        <f>'通過記録入力'!C45</f>
      </c>
      <c r="D94" s="122">
        <f>'通過記録入力'!T45</f>
      </c>
      <c r="E94" s="131">
        <f>'通過記録入力'!M45</f>
        <v>0</v>
      </c>
      <c r="F94" s="450">
        <f>IF('通過記録入力'!L45=0,"",'通過記録入力'!L45)</f>
      </c>
      <c r="G94" s="123">
        <f>'区間記録処理'!K45</f>
      </c>
      <c r="H94" s="464">
        <f>IF('区間記録処理'!L45=0,"",'区間記録処理'!L45)</f>
      </c>
    </row>
    <row r="95" spans="1:8" ht="14.25" customHeight="1" hidden="1">
      <c r="A95" s="91">
        <f>'通過記録入力'!A46</f>
        <v>43</v>
      </c>
      <c r="B95" s="425">
        <f>'通過記録入力'!B46</f>
      </c>
      <c r="C95" s="121">
        <f>'通過記録入力'!C46</f>
      </c>
      <c r="D95" s="122">
        <f>'通過記録入力'!T46</f>
      </c>
      <c r="E95" s="131">
        <f>'通過記録入力'!M46</f>
        <v>0</v>
      </c>
      <c r="F95" s="450">
        <f>IF('通過記録入力'!L46=0,"",'通過記録入力'!L46)</f>
      </c>
      <c r="G95" s="123">
        <f>'区間記録処理'!K46</f>
      </c>
      <c r="H95" s="464">
        <f>IF('区間記録処理'!L46=0,"",'区間記録処理'!L46)</f>
      </c>
    </row>
    <row r="96" spans="1:8" ht="14.25" customHeight="1" hidden="1">
      <c r="A96" s="91">
        <f>'通過記録入力'!A47</f>
        <v>44</v>
      </c>
      <c r="B96" s="425">
        <f>'通過記録入力'!B47</f>
      </c>
      <c r="C96" s="121">
        <f>'通過記録入力'!C47</f>
      </c>
      <c r="D96" s="122">
        <f>'通過記録入力'!T47</f>
      </c>
      <c r="E96" s="131">
        <f>'通過記録入力'!M47</f>
        <v>0</v>
      </c>
      <c r="F96" s="450">
        <f>IF('通過記録入力'!L47=0,"",'通過記録入力'!L47)</f>
      </c>
      <c r="G96" s="123">
        <f>'区間記録処理'!K47</f>
      </c>
      <c r="H96" s="464">
        <f>IF('区間記録処理'!L47=0,"",'区間記録処理'!L47)</f>
      </c>
    </row>
    <row r="97" spans="1:8" ht="15" customHeight="1" hidden="1" thickBot="1">
      <c r="A97" s="91">
        <f>'通過記録入力'!A48</f>
        <v>45</v>
      </c>
      <c r="B97" s="426">
        <f>'通過記録入力'!B48</f>
      </c>
      <c r="C97" s="124">
        <f>'通過記録入力'!C48</f>
      </c>
      <c r="D97" s="114">
        <f>'通過記録入力'!T48</f>
      </c>
      <c r="E97" s="132">
        <f>'通過記録入力'!M48</f>
        <v>0</v>
      </c>
      <c r="F97" s="451">
        <f>IF('通過記録入力'!L48=0,"",'通過記録入力'!L48)</f>
      </c>
      <c r="G97" s="125">
        <f>'区間記録処理'!K48</f>
      </c>
      <c r="H97" s="465">
        <f>IF('区間記録処理'!L48=0,"",'区間記録処理'!L48)</f>
      </c>
    </row>
  </sheetData>
  <mergeCells count="1">
    <mergeCell ref="B2:C2"/>
  </mergeCells>
  <dataValidations count="1">
    <dataValidation allowBlank="1" showInputMessage="1" showErrorMessage="1" errorTitle="注意！" error="このセルの内容は変更できません。" sqref="E2:F65536 E1 G1:IV65536 A1:B65536 D1:D65536 C1 C3:C65536"/>
  </dataValidations>
  <printOptions horizontalCentered="1"/>
  <pageMargins left="0.3937007874015748" right="0.3937007874015748" top="0.3937007874015748" bottom="0.3937007874015748" header="0" footer="0"/>
  <pageSetup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中体連駅伝競走滋賀大会</dc:title>
  <dc:subject/>
  <dc:creator>児玉　龍一</dc:creator>
  <cp:keywords/>
  <dc:description/>
  <cp:lastModifiedBy>daichi201010</cp:lastModifiedBy>
  <cp:lastPrinted>2011-09-23T07:08:42Z</cp:lastPrinted>
  <dcterms:created xsi:type="dcterms:W3CDTF">1998-10-06T12:07:23Z</dcterms:created>
  <dcterms:modified xsi:type="dcterms:W3CDTF">2011-10-13T05:19:33Z</dcterms:modified>
  <cp:category/>
  <cp:version/>
  <cp:contentType/>
  <cp:contentStatus/>
</cp:coreProperties>
</file>